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Password="842A" lockStructure="1"/>
  <bookViews>
    <workbookView xWindow="-15" yWindow="6540" windowWidth="20730" windowHeight="6585" activeTab="1"/>
  </bookViews>
  <sheets>
    <sheet name="1 - Planilha Orçamentária" sheetId="1" r:id="rId1"/>
    <sheet name="2 - Planilha Global" sheetId="4" r:id="rId2"/>
  </sheets>
  <definedNames>
    <definedName name="_xlnm.Print_Area" localSheetId="0">'1 - Planilha Orçamentária'!$B$2:$N$331</definedName>
    <definedName name="_xlnm.Print_Area" localSheetId="1">'2 - Planilha Global'!$B$2:$I$218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" i="1" l="1"/>
  <c r="N18" i="1"/>
  <c r="N12" i="1"/>
  <c r="N14" i="1"/>
  <c r="B121" i="1" l="1"/>
  <c r="B122" i="1" s="1"/>
  <c r="B123" i="1" s="1"/>
  <c r="B124" i="1" s="1"/>
  <c r="B125" i="1" s="1"/>
  <c r="B126" i="1" s="1"/>
  <c r="M121" i="1"/>
  <c r="M122" i="1"/>
  <c r="M123" i="1"/>
  <c r="M124" i="1"/>
  <c r="M125" i="1"/>
  <c r="M126" i="1"/>
  <c r="N307" i="1" l="1"/>
  <c r="K324" i="1" s="1"/>
  <c r="L324" i="1" s="1"/>
  <c r="B33" i="1" l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M53" i="1"/>
  <c r="M52" i="1"/>
  <c r="M51" i="1"/>
  <c r="M50" i="1"/>
  <c r="M49" i="1"/>
  <c r="M48" i="1"/>
  <c r="M47" i="1"/>
  <c r="M46" i="1"/>
  <c r="M45" i="1"/>
  <c r="M44" i="1"/>
  <c r="M43" i="1"/>
  <c r="M96" i="1"/>
  <c r="M95" i="1"/>
  <c r="M94" i="1"/>
  <c r="M93" i="1"/>
  <c r="M92" i="1"/>
  <c r="M91" i="1"/>
  <c r="M90" i="1"/>
  <c r="M89" i="1"/>
  <c r="M88" i="1"/>
  <c r="M87" i="1"/>
  <c r="M86" i="1"/>
  <c r="M202" i="1"/>
  <c r="O202" i="1"/>
  <c r="M203" i="1"/>
  <c r="O203" i="1"/>
  <c r="M204" i="1"/>
  <c r="O204" i="1"/>
  <c r="M85" i="1"/>
  <c r="M84" i="1"/>
  <c r="M83" i="1"/>
  <c r="M82" i="1"/>
  <c r="M81" i="1"/>
  <c r="M80" i="1"/>
  <c r="M71" i="1"/>
  <c r="O71" i="1"/>
  <c r="M56" i="1"/>
  <c r="M55" i="1"/>
  <c r="M54" i="1"/>
  <c r="M42" i="1"/>
  <c r="M41" i="1"/>
  <c r="M40" i="1"/>
  <c r="M39" i="1"/>
  <c r="M38" i="1"/>
  <c r="M37" i="1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180" i="1"/>
  <c r="O180" i="1"/>
  <c r="M181" i="1"/>
  <c r="O181" i="1"/>
  <c r="M182" i="1"/>
  <c r="O182" i="1"/>
  <c r="M183" i="1"/>
  <c r="O183" i="1"/>
  <c r="M184" i="1"/>
  <c r="O184" i="1"/>
  <c r="M185" i="1"/>
  <c r="O185" i="1"/>
  <c r="M186" i="1"/>
  <c r="O186" i="1"/>
  <c r="M187" i="1"/>
  <c r="O187" i="1"/>
  <c r="M188" i="1"/>
  <c r="O188" i="1"/>
  <c r="M189" i="1"/>
  <c r="O189" i="1"/>
  <c r="M190" i="1"/>
  <c r="O190" i="1"/>
  <c r="M191" i="1"/>
  <c r="O191" i="1"/>
  <c r="M192" i="1"/>
  <c r="O192" i="1"/>
  <c r="M193" i="1"/>
  <c r="O193" i="1"/>
  <c r="M194" i="1"/>
  <c r="O194" i="1"/>
  <c r="M195" i="1"/>
  <c r="O195" i="1"/>
  <c r="M196" i="1"/>
  <c r="O196" i="1"/>
  <c r="M197" i="1"/>
  <c r="O197" i="1"/>
  <c r="M198" i="1"/>
  <c r="O198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79" i="1"/>
  <c r="M78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36" i="1"/>
  <c r="M35" i="1"/>
  <c r="M34" i="1"/>
  <c r="M32" i="1"/>
  <c r="M33" i="1"/>
  <c r="M70" i="1"/>
  <c r="M76" i="1"/>
  <c r="M77" i="1"/>
  <c r="M114" i="1"/>
  <c r="M115" i="1"/>
  <c r="M157" i="1"/>
  <c r="M158" i="1"/>
  <c r="M159" i="1"/>
  <c r="M160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99" i="1"/>
  <c r="M200" i="1"/>
  <c r="M201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4" i="1"/>
  <c r="M295" i="1"/>
  <c r="M296" i="1"/>
  <c r="M297" i="1"/>
  <c r="M298" i="1"/>
  <c r="M299" i="1"/>
  <c r="M300" i="1"/>
  <c r="M301" i="1"/>
  <c r="M302" i="1"/>
  <c r="M303" i="1"/>
  <c r="N15" i="1"/>
  <c r="N16" i="1"/>
  <c r="N19" i="1"/>
  <c r="O295" i="1"/>
  <c r="O296" i="1"/>
  <c r="O297" i="1"/>
  <c r="O298" i="1"/>
  <c r="O299" i="1"/>
  <c r="O300" i="1"/>
  <c r="O301" i="1"/>
  <c r="O302" i="1"/>
  <c r="O303" i="1"/>
  <c r="O294" i="1"/>
  <c r="N24" i="1"/>
  <c r="O169" i="1"/>
  <c r="O170" i="1"/>
  <c r="O171" i="1"/>
  <c r="O172" i="1"/>
  <c r="O173" i="1"/>
  <c r="O174" i="1"/>
  <c r="O175" i="1"/>
  <c r="O176" i="1"/>
  <c r="O177" i="1"/>
  <c r="O178" i="1"/>
  <c r="O179" i="1"/>
  <c r="H13" i="4"/>
  <c r="H14" i="4"/>
  <c r="H15" i="4"/>
  <c r="H16" i="4"/>
  <c r="H17" i="4"/>
  <c r="H18" i="4"/>
  <c r="H141" i="4"/>
  <c r="H142" i="4"/>
  <c r="H143" i="4"/>
  <c r="H144" i="4"/>
  <c r="H145" i="4"/>
  <c r="H146" i="4"/>
  <c r="H147" i="4"/>
  <c r="H148" i="4"/>
  <c r="H149" i="4"/>
  <c r="H150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O304" i="1"/>
  <c r="O289" i="1"/>
  <c r="O205" i="1"/>
  <c r="O160" i="1"/>
  <c r="O115" i="1"/>
  <c r="E6" i="4"/>
  <c r="K330" i="1"/>
  <c r="L330" i="1" s="1"/>
  <c r="B218" i="4"/>
  <c r="H11" i="4"/>
  <c r="H12" i="4"/>
  <c r="F307" i="1"/>
  <c r="K323" i="1" s="1"/>
  <c r="L323" i="1" s="1"/>
  <c r="E19" i="1"/>
  <c r="I26" i="1"/>
  <c r="H213" i="4"/>
  <c r="N313" i="1"/>
  <c r="N25" i="1"/>
  <c r="O165" i="1"/>
  <c r="O166" i="1"/>
  <c r="O167" i="1"/>
  <c r="O168" i="1"/>
  <c r="O199" i="1"/>
  <c r="O200" i="1"/>
  <c r="O201" i="1"/>
  <c r="E5" i="4"/>
  <c r="E4" i="4"/>
  <c r="C335" i="1"/>
  <c r="H211" i="4" l="1"/>
  <c r="M72" i="1"/>
  <c r="N72" i="1" s="1"/>
  <c r="M161" i="1"/>
  <c r="O161" i="1" s="1"/>
  <c r="M304" i="1"/>
  <c r="N304" i="1" s="1"/>
  <c r="M205" i="1"/>
  <c r="M116" i="1"/>
  <c r="O116" i="1" s="1"/>
  <c r="K327" i="1"/>
  <c r="L327" i="1" s="1"/>
  <c r="B333" i="1"/>
  <c r="M290" i="1"/>
  <c r="N290" i="1" s="1"/>
  <c r="N26" i="1"/>
  <c r="N20" i="1"/>
  <c r="N21" i="1" s="1"/>
  <c r="O206" i="1"/>
  <c r="L329" i="1"/>
  <c r="K328" i="1" l="1"/>
  <c r="O290" i="1"/>
  <c r="M206" i="1"/>
  <c r="N206" i="1" s="1"/>
  <c r="N205" i="1"/>
  <c r="N116" i="1"/>
  <c r="O72" i="1"/>
  <c r="B334" i="1" s="1"/>
  <c r="M309" i="1"/>
  <c r="N161" i="1"/>
  <c r="O305" i="1"/>
  <c r="L328" i="1"/>
  <c r="I314" i="1" l="1"/>
  <c r="I315" i="1"/>
  <c r="H8" i="4"/>
  <c r="H212" i="4" s="1"/>
  <c r="K325" i="1"/>
  <c r="L325" i="1" s="1"/>
  <c r="I313" i="1"/>
  <c r="L322" i="1"/>
  <c r="K326" i="1"/>
  <c r="L326" i="1" s="1"/>
  <c r="N314" i="1" l="1"/>
</calcChain>
</file>

<file path=xl/sharedStrings.xml><?xml version="1.0" encoding="utf-8"?>
<sst xmlns="http://schemas.openxmlformats.org/spreadsheetml/2006/main" count="182" uniqueCount="100">
  <si>
    <t>VALOR SOLICITADO</t>
  </si>
  <si>
    <t>FUNDO DE APOIO À CULTURA</t>
  </si>
  <si>
    <t>LEI ROUANET</t>
  </si>
  <si>
    <t>DESCRIÇÃO</t>
  </si>
  <si>
    <t>QUANTIDADE</t>
  </si>
  <si>
    <t>VALOR UNITÁRIO R$</t>
  </si>
  <si>
    <t>VALOR TOTAL R$</t>
  </si>
  <si>
    <t>SUB-TOTAL</t>
  </si>
  <si>
    <t xml:space="preserve">LOCAL / DATA </t>
  </si>
  <si>
    <t xml:space="preserve"> CAPTAÇÃO</t>
  </si>
  <si>
    <t>UNIDADE DE MEDIDA</t>
  </si>
  <si>
    <t xml:space="preserve">Escreva abaixo o detalhamento orçamentário  dos recursos  solicitados pela Lei de Incentivo à Cultura </t>
  </si>
  <si>
    <t>ASSINATURA</t>
  </si>
  <si>
    <t>TOTAL DA PLANILHA ORÇAMENTÁRIA</t>
  </si>
  <si>
    <t>ITEM</t>
  </si>
  <si>
    <t>TIPO DE PROJETO:</t>
  </si>
  <si>
    <t>NOME DO PROJETO CULTURAL:</t>
  </si>
  <si>
    <t>NOME DO BENEFICIÁRIO:</t>
  </si>
  <si>
    <t>INSTRUÇÕES PARA PREENCHIMENTO</t>
  </si>
  <si>
    <t>FONTES</t>
  </si>
  <si>
    <t>SUB-TOTAL FICHA TÉCNICA</t>
  </si>
  <si>
    <t>SUB-TOTAL FICHA ARTÍSTICA</t>
  </si>
  <si>
    <t>SUB-TOTAL DESPESAS COM PESSOAL</t>
  </si>
  <si>
    <t>TERMO DE FOMENTO/ TERMO DE COLABORAÇÃO (Lei 13.019/2014)</t>
  </si>
  <si>
    <t>TERMO DE COMPROMISSO CULTURAL (Lei 13.018/2014)</t>
  </si>
  <si>
    <t>VALOR PREVISTO</t>
  </si>
  <si>
    <t xml:space="preserve">RECURSOS PRÓPRIOS </t>
  </si>
  <si>
    <t>VALOR TOTAL DO PROJETO</t>
  </si>
  <si>
    <t>A) DESPESAS COM DIVULGAÇÃO, MÍDIA E COMUNICAÇÃO: Relação das despesas com itens de criação de peças de divulgação e sua produção, publicidade, filmagens, fotografia para fins de divulgação ou registro das atividades do projeto cultural, assessoria de imprensa, entre outros.</t>
  </si>
  <si>
    <t>DESTINAÇÃO</t>
  </si>
  <si>
    <t>COMPOSIÇÃO ARTÍSTICA</t>
  </si>
  <si>
    <t>PRÉ-ANÁLISE</t>
  </si>
  <si>
    <t>A pré-análise é realizada de forma automática de acordo com o preenchimento da planilha e se submete à análise de admissão.</t>
  </si>
  <si>
    <t>FONTE DO RECURSO</t>
  </si>
  <si>
    <t>LIC</t>
  </si>
  <si>
    <t xml:space="preserve">LOCAL / DATA: </t>
  </si>
  <si>
    <t>TIPO DE PROJETO CULTURAL:</t>
  </si>
  <si>
    <t>RELAÇÃO DE DESPESAS NÃO LISTADAS NA PLANILHA LIC</t>
  </si>
  <si>
    <t>DESPESAS CUSTEADAS COM A RECEITA DE BILHETERIA</t>
  </si>
  <si>
    <t>PROGRAMA DE INCENTIVO À CULTURA DO DF</t>
  </si>
  <si>
    <t>VALOR TOTAL OUTRAS FONTES</t>
  </si>
  <si>
    <t>VALOR TOTAL DAS DESPESAS CUSTEADAS COM RECEITAS GERADAS PELO PROJETO</t>
  </si>
  <si>
    <t>PREVÊ COBRANÇA DE INGRESSOS  CASO PREVEJA DESPESAS CUSTEADAS ATRAVÉS DESTA FONTE</t>
  </si>
  <si>
    <t>ETAPA</t>
  </si>
  <si>
    <t>PRÉ-PRODUÇÃO</t>
  </si>
  <si>
    <t>PRODUÇÃO</t>
  </si>
  <si>
    <t>PÓS-PRODUÇÃO</t>
  </si>
  <si>
    <t>VALOR NECESSÁRIO</t>
  </si>
  <si>
    <t>% DO VALOR SOLICITADO</t>
  </si>
  <si>
    <t>VALOR TOTAL DAS ETAPAS</t>
  </si>
  <si>
    <t>% TOTAL DAS ETAPAS</t>
  </si>
  <si>
    <t>TOTAIS</t>
  </si>
  <si>
    <t>ESTIMATIVA DE RECEITA DE BILHETERIA</t>
  </si>
  <si>
    <t>DESPESAS CUSTEADAS COM OUTRAS RECEITAS GERADAS PELO PROJETO</t>
  </si>
  <si>
    <t>TOTAL DAS DESPESAS CUSTEADAS COM RECEITAS GERADAS PELO PROJETO:</t>
  </si>
  <si>
    <t>VALOR TOTAL DO PROJETO:</t>
  </si>
  <si>
    <t>VALOR TOTAL OUTRAS FONTES (EXCETO LIC E RECEITAS GERADAS PELO PROJETO):</t>
  </si>
  <si>
    <t>OUTROS RECURSOS - ESPECIFICAR FONTE:</t>
  </si>
  <si>
    <t>INFORMAÇÕES SOBRE RECEITAS GERADAS PELO PROJETO: Informe se haverá cobrança de ingressos ou venda de produtos e, em caso afirmativo o valor máximo cobrado. Informe ainda a estimativa de receita de bilheteria e outras receitas geradas pelo projeto, tais como cessão de espaço, aluguel de estande, inscrição em cursos, etc.</t>
  </si>
  <si>
    <t>ESTIMATIVA DE OUTRAS RECEITAS GERADAS PELO PROJETO (cessão de espaço, aluguel de estande, inscrição em cursos, etc.)</t>
  </si>
  <si>
    <t>TIPO DE AGENTE CULTURAL:</t>
  </si>
  <si>
    <t>NOME DO AGENTE CULTURAL:</t>
  </si>
  <si>
    <t>HAVERÁ COBRANÇA DE INGRESSOS OU VENDA DE PRODUTOS?</t>
  </si>
  <si>
    <t>EM CASO AFIRMATIVO, QUAL SERÁ O MAIOR VALOR INTEGRAL DOS INGRESSOS OU PRODUTOS?</t>
  </si>
  <si>
    <t>NÚMERO DE CACHÊS INDIVIDUAIS ACIMA DE R$ 25.000,00 OU PARA GRUPOS E BANDAS ACIMA DE R$ 60.000,00 (cf. art. 19)</t>
  </si>
  <si>
    <t>% DO VALOR TOTAL DESTINADO PARA DIVULGAÇÃO, DESPESAS ADMINISTRATIVAS, CAPTAÇÃO E REMUNERAÇÃO DO AGENTE CULTURAL (cf. art. 17)</t>
  </si>
  <si>
    <t>% DO VALOR TOTAL DESTINADO A PAGAMENTO DO AGENTE CULTURAL (cf. art. 16, itens I e II)</t>
  </si>
  <si>
    <t xml:space="preserve">B) DESPESAS ADMINISTRATIVAS, TARIFAS BANCÁRIAS E SERVIÇOS: Despesas estritamente vinculadas a execução do projeto cultural, mas que não estão diretamente relacionadas com a atividade ou produto cultural resultante do projeto, como pagamento de secretária, contador, manutenção de conta telefônica, tarifas bancárias, etc. </t>
  </si>
  <si>
    <t xml:space="preserve">D) PRODUTOS E SERVIÇOS:  Todos os produtos e serviços relacionados ao objeto cultural. </t>
  </si>
  <si>
    <t>O VALOR MÁXIMO DOS INGRESSOS OU PRODUTOS DENTRO DO LIMITE (cf. art. 21)</t>
  </si>
  <si>
    <t>Nº ITENS / PESSOAS</t>
  </si>
  <si>
    <t>Nº DE ITENS / PESSOAS</t>
  </si>
  <si>
    <t>Sim</t>
  </si>
  <si>
    <t>VALORES</t>
  </si>
  <si>
    <t>DESEPESAS LISTADAS NA PLANILHA LIC</t>
  </si>
  <si>
    <t>VALOR DAS DESPESAS LISTADAS NA PLANILHA ORÇAMENTÁRIA LIC</t>
  </si>
  <si>
    <t>ELABORAÇÃO</t>
  </si>
  <si>
    <t>H) CRONOGRAMA DE DESEMBOLSOS: Considerando as ações listadas no cronograma de execução, apresente o volume de recursos necessários para o desenvolvimento das ações de cada etapa do Projeto Cultural. A soma das etapas abaixo deve resultar no valor total solicitado via Programa de Incentivo Fiscal do Distrito Federal.</t>
  </si>
  <si>
    <t>% DO VALOR TOTAL DESTINADO PARA DESPESAS DE CAPTAÇÃO (cf. art. 18)</t>
  </si>
  <si>
    <t>X</t>
  </si>
  <si>
    <t>PRÉ-PROD.</t>
  </si>
  <si>
    <t>PROD.</t>
  </si>
  <si>
    <t>PÓS-PROD.</t>
  </si>
  <si>
    <t>ETAPAS (Marque um X)</t>
  </si>
  <si>
    <t>VALOR TOTAL DO PROJETO DENTRO DOS LIMITES ESTABELECIDOS (cf. art. 7º)</t>
  </si>
  <si>
    <t>% DO VALOR TOTAL DESTINADO PARA DESPESAS DE ELABORAÇÃO (cf. art. 14, VI)</t>
  </si>
  <si>
    <t>PAGAMENTO DE DIREITOS AUTORAIS DE EXECUÇÃO OU REPRESENTAÇÃO PÚBLICA APENAS CASO A ENTRADA SEJA GRATUITA (cf. art. 14)</t>
  </si>
  <si>
    <t>OUTROS RECURSOS (conforme informado na Planilha Orçamentária Global)</t>
  </si>
  <si>
    <r>
      <t xml:space="preserve">GOVERNO DO DISTRITO FEDERAL
Secretaria de Estado de Cultura e Economia Criativa
</t>
    </r>
    <r>
      <rPr>
        <sz val="9"/>
        <color theme="1"/>
        <rFont val="Arial"/>
        <family val="2"/>
      </rPr>
      <t xml:space="preserve">Subsecretaria de Fomento e Incentivo Cultural
Coordenação do Programa de Incentivo Fiscal
</t>
    </r>
    <r>
      <rPr>
        <b/>
        <sz val="9"/>
        <color theme="1"/>
        <rFont val="Arial"/>
        <family val="2"/>
      </rPr>
      <t xml:space="preserve">
PLANILHA ORÇAMENTÁRIA</t>
    </r>
  </si>
  <si>
    <r>
      <t>OBSERVAÇÃO:</t>
    </r>
    <r>
      <rPr>
        <sz val="9"/>
        <rFont val="Arial"/>
        <family val="2"/>
      </rPr>
      <t xml:space="preserve"> O somatório das despesas orçamentárias previstas nas rubricas de despesas administrativas, divulgação, captação de recursos, elaboração de projeto e pagamento do proponente, nos projetos culturais, não podem ultrapassar 50% do valor solicitado ao Programa de Incentivo Fiscal do Distrito Federal. Nos casos de planos anuais ou plurianuais de manutenção de grupos artísticos ou voltados a equipamentos de cultura, o somatório das despesas orçamentárias previstas nas rubricas de despesas administrativas, divulgação, de captação de recursos, elaboração de projetos e e pagamento do proponente, não podem ultrapassar 70% do valor total do projeto.</t>
    </r>
  </si>
  <si>
    <r>
      <t xml:space="preserve">DESCRIÇÃO: </t>
    </r>
    <r>
      <rPr>
        <sz val="9"/>
        <color theme="1"/>
        <rFont val="Arial"/>
        <family val="2"/>
      </rPr>
      <t>Lista das atividades, serviços, equipamentos, profissionais, materiais, entre outros itens necessários à realização do projeto.</t>
    </r>
    <r>
      <rPr>
        <b/>
        <sz val="9"/>
        <color theme="1"/>
        <rFont val="Arial"/>
        <family val="2"/>
      </rPr>
      <t xml:space="preserve">
Nº DE ITENS, UNIDADE DE MEDIDA E QUANTIDADE: </t>
    </r>
    <r>
      <rPr>
        <sz val="9"/>
        <color theme="1"/>
        <rFont val="Arial"/>
        <family val="2"/>
      </rPr>
      <t>Lista o número de ocorrências de um determinado item, qual a respectiva unidade de medida e quantidade. Ex: 4 diárias para 10 seguranças (Nº itens = 4, Unidade de Medida = diária, Quantidade = 10).</t>
    </r>
    <r>
      <rPr>
        <b/>
        <sz val="9"/>
        <color theme="1"/>
        <rFont val="Arial"/>
        <family val="2"/>
      </rPr>
      <t xml:space="preserve">
VALOR UNITÁRIO: </t>
    </r>
    <r>
      <rPr>
        <sz val="9"/>
        <color theme="1"/>
        <rFont val="Arial"/>
        <family val="2"/>
      </rPr>
      <t>Inserção do valor referente a cada um dos itens listados na coluna Descrição.</t>
    </r>
    <r>
      <rPr>
        <b/>
        <sz val="9"/>
        <color theme="1"/>
        <rFont val="Arial"/>
        <family val="2"/>
      </rPr>
      <t xml:space="preserve">
VALOR TOTAL: </t>
    </r>
    <r>
      <rPr>
        <sz val="9"/>
        <color theme="1"/>
        <rFont val="Arial"/>
        <family val="2"/>
      </rPr>
      <t>Nº de Itens X Quantidade x  Valor Unitário.</t>
    </r>
    <r>
      <rPr>
        <b/>
        <sz val="9"/>
        <color theme="1"/>
        <rFont val="Arial"/>
        <family val="2"/>
      </rPr>
      <t xml:space="preserve">
AS CÉLUAS EM AZUL CLARO OU VERDE SÃO FÓRMULAS DE PREENCHIMENTO AUTOMÁTICO. </t>
    </r>
    <r>
      <rPr>
        <b/>
        <sz val="9"/>
        <color rgb="FFFF0000"/>
        <rFont val="Arial"/>
        <family val="2"/>
      </rPr>
      <t>LEMBRE-SE DE SALVAR AS PLANILHAS TAMBÉM EM FORMATO PDF.</t>
    </r>
  </si>
  <si>
    <t>OUTRAS FONTES : é autorizada a inscrição de projeto cultural que contenha outras fontes de financiamento, desde que o recurso complementar não seja utilizado para custear as mesmas rubricas. Também será necessário apresentar documentação correspondente às outras fontes à Secretaria de Estado de Cultura do Distrito Federal.</t>
  </si>
  <si>
    <t>JUSTIFICATIVA - Informar a base utilizada para calcular cada valor adotado</t>
  </si>
  <si>
    <t>C) DESPESAS COM  PESSOAL: Relação das despesas com  equipe artística e técnica indispensáveis para a execução do projeto cultural, incluindo o proponente, desde que o mesmo exerça função relevante no projeto cultural. Fica estabelecido o limite de 15% (quinze por cento) do valor total solicitado ao Programa de Incentivo do Distrito Federal para o pagamento do agente cultural pessoa física e MEI e 25% para pessoa jurídica, condicionado ao exercício de função relevante no projeto cultural.</t>
  </si>
  <si>
    <t>C.1) FICHA TÉCNICA: Relação das despesas com profissionais  especializados que compõem a equipe responsável pela execução dos aspectos técnicos do projeto cultural.O pagamento do proponente pode ser incluso, desde que o mesmo exerça função relevante no projeto cultural. OBSERVAÇÃO: No mínimo  50% dos profissionais da Ficha Técnica devem ser domiciliados ou sediados no Distrito Federal.</t>
  </si>
  <si>
    <t>C.2) ARTÍSTICA:  Relação das despesas com  profissionais para execução de atividades artísticas que compõem a programação do projeto, voltada para o público. O pagamento do proponente pode ser incluso, desde que o mesmo exerça função relevante no projeto cultural. (OBS: Teto para cachês individuais - até R$ 25.000,00. Teto para cachês de bandas, conjuntos ou grupos - R$ 60.000,00).</t>
  </si>
  <si>
    <t>E) DESPESAS COM DIREITOS AUTORAIS E DE EXECUÇÃO: As despesas com direitos autorais de execução ou representação pública somente podem ser pagas com recursos de incentivo caso a entrada ao evento seja gratuita.</t>
  </si>
  <si>
    <t>F) CAPTAÇÃO:  É permitida despesa com captação de recursos limitada a 10% do valor total solicitado via Programa de Incentivo Fiscal do DF, vedada a remuneração do agente cultural por captação.</t>
  </si>
  <si>
    <t>G) ELABORAÇÃO: É permitida despesa com remuneração para elaboração de projeto, desde que não ultrapasse 5% do valor total da planilha de recursos incentivados e desde que o serviço não seja executado pelo próprio proponente.</t>
  </si>
  <si>
    <r>
      <t xml:space="preserve">GOVERNO DO DISTRITO FEDERAL               
SECRETARIA DE ESTADO DE CULTURA E ECONOMIA CRIATIVA
SUBSECRETARIA DE FOMENTO E INCENTIVO CULTURAL
COORDENAÇÃO DO PROGRAMA DE INCENTIVO FISCAL              
DIRETORIA DO PROGRAMA DE INCENTIVO FISCAL
</t>
    </r>
    <r>
      <rPr>
        <b/>
        <sz val="12"/>
        <color theme="1"/>
        <rFont val="Arial"/>
        <family val="2"/>
      </rPr>
      <t xml:space="preserve">PLANILHA GLOBAL
</t>
    </r>
    <r>
      <rPr>
        <b/>
        <sz val="10"/>
        <color theme="1"/>
        <rFont val="Arial"/>
        <family val="2"/>
      </rPr>
      <t>PORTARIA SECEC Nº 70/2020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</si>
</sst>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164" formatCode="_-&quot;R$&quot;* #,##0.00_-;\-&quot;R$&quot;* #,##0.00_-;_-&quot;R$&quot;* &quot;-&quot;??_-;_-@_-"/>
    <numFmt numFmtId="165" formatCode="&quot;R$&quot;\ #,##0.00"/>
    <numFmt numFmtId="166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000000"/>
      <name val="Tahoma"/>
      <family val="2"/>
    </font>
    <font>
      <b/>
      <sz val="16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3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8"/>
      <color theme="1" tint="4.9989318521683403E-2"/>
      <name val="Arial"/>
      <family val="2"/>
    </font>
    <font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0"/>
      <name val="Arial"/>
      <family val="2"/>
    </font>
    <font>
      <sz val="11"/>
      <color theme="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sz val="9"/>
      <color rgb="FFFF0000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0" tint="-0.249977111117893"/>
      <name val="Arial"/>
      <family val="2"/>
    </font>
    <font>
      <b/>
      <sz val="8.5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9">
    <xf numFmtId="0" fontId="0" fillId="0" borderId="0" xfId="0"/>
    <xf numFmtId="0" fontId="6" fillId="0" borderId="0" xfId="0" applyFont="1"/>
    <xf numFmtId="0" fontId="4" fillId="0" borderId="12" xfId="4" applyFont="1" applyFill="1" applyBorder="1" applyAlignment="1">
      <alignment vertical="center" wrapText="1"/>
    </xf>
    <xf numFmtId="0" fontId="7" fillId="0" borderId="12" xfId="4" applyFont="1" applyFill="1" applyBorder="1" applyAlignment="1">
      <alignment vertical="center" wrapText="1"/>
    </xf>
    <xf numFmtId="0" fontId="7" fillId="0" borderId="7" xfId="4" applyFont="1" applyFill="1" applyBorder="1" applyAlignment="1">
      <alignment vertical="center" wrapText="1"/>
    </xf>
    <xf numFmtId="0" fontId="6" fillId="0" borderId="0" xfId="0" applyFont="1" applyProtection="1"/>
    <xf numFmtId="0" fontId="0" fillId="0" borderId="0" xfId="0" applyProtection="1"/>
    <xf numFmtId="0" fontId="6" fillId="5" borderId="0" xfId="0" applyFont="1" applyFill="1" applyProtection="1"/>
    <xf numFmtId="0" fontId="5" fillId="0" borderId="11" xfId="0" applyFont="1" applyBorder="1" applyAlignment="1" applyProtection="1">
      <alignment horizontal="center" vertical="center" wrapText="1"/>
      <protection locked="0"/>
    </xf>
    <xf numFmtId="8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5" fillId="0" borderId="11" xfId="0" applyFont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165" fontId="4" fillId="0" borderId="8" xfId="0" applyNumberFormat="1" applyFont="1" applyFill="1" applyBorder="1" applyAlignment="1" applyProtection="1">
      <alignment horizontal="center" vertical="center"/>
      <protection locked="0"/>
    </xf>
    <xf numFmtId="165" fontId="4" fillId="0" borderId="11" xfId="0" applyNumberFormat="1" applyFont="1" applyFill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left" vertical="center" wrapText="1"/>
      <protection locked="0"/>
    </xf>
    <xf numFmtId="165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vertical="center" wrapText="1"/>
      <protection locked="0"/>
    </xf>
    <xf numFmtId="0" fontId="13" fillId="0" borderId="0" xfId="0" applyFont="1"/>
    <xf numFmtId="0" fontId="15" fillId="5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16" fillId="0" borderId="0" xfId="0" applyFont="1"/>
    <xf numFmtId="0" fontId="4" fillId="0" borderId="11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10" fontId="4" fillId="13" borderId="11" xfId="0" applyNumberFormat="1" applyFont="1" applyFill="1" applyBorder="1" applyAlignment="1" applyProtection="1">
      <alignment horizontal="center"/>
    </xf>
    <xf numFmtId="0" fontId="17" fillId="0" borderId="0" xfId="0" applyFont="1"/>
    <xf numFmtId="0" fontId="18" fillId="0" borderId="0" xfId="0" applyFont="1" applyFill="1"/>
    <xf numFmtId="0" fontId="19" fillId="0" borderId="0" xfId="0" applyFont="1" applyFill="1"/>
    <xf numFmtId="8" fontId="18" fillId="0" borderId="0" xfId="0" applyNumberFormat="1" applyFont="1" applyFill="1"/>
    <xf numFmtId="8" fontId="13" fillId="0" borderId="0" xfId="0" applyNumberFormat="1" applyFont="1"/>
    <xf numFmtId="0" fontId="18" fillId="0" borderId="0" xfId="0" applyFont="1" applyFill="1" applyProtection="1">
      <protection locked="0"/>
    </xf>
    <xf numFmtId="0" fontId="5" fillId="11" borderId="11" xfId="0" applyFont="1" applyFill="1" applyBorder="1" applyAlignment="1" applyProtection="1">
      <alignment horizontal="center" vertical="center"/>
    </xf>
    <xf numFmtId="0" fontId="5" fillId="11" borderId="11" xfId="0" applyFont="1" applyFill="1" applyBorder="1" applyAlignment="1" applyProtection="1">
      <alignment horizontal="center" vertical="center" wrapText="1"/>
    </xf>
    <xf numFmtId="165" fontId="4" fillId="8" borderId="11" xfId="0" applyNumberFormat="1" applyFont="1" applyFill="1" applyBorder="1" applyAlignment="1" applyProtection="1">
      <alignment horizontal="center" vertical="center"/>
    </xf>
    <xf numFmtId="0" fontId="13" fillId="8" borderId="11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vertical="center" wrapText="1"/>
      <protection locked="0"/>
    </xf>
    <xf numFmtId="8" fontId="4" fillId="11" borderId="11" xfId="0" applyNumberFormat="1" applyFont="1" applyFill="1" applyBorder="1" applyAlignment="1" applyProtection="1">
      <alignment horizontal="center" vertical="center"/>
    </xf>
    <xf numFmtId="3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0" quotePrefix="1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0" applyNumberFormat="1" applyFont="1" applyFill="1" applyBorder="1" applyAlignment="1" applyProtection="1">
      <alignment horizontal="center" vertical="center"/>
      <protection locked="0"/>
    </xf>
    <xf numFmtId="8" fontId="5" fillId="0" borderId="8" xfId="0" applyNumberFormat="1" applyFont="1" applyFill="1" applyBorder="1" applyAlignment="1" applyProtection="1">
      <alignment horizontal="center" vertical="center"/>
      <protection locked="0"/>
    </xf>
    <xf numFmtId="8" fontId="11" fillId="12" borderId="11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23" fillId="0" borderId="0" xfId="0" applyFont="1"/>
    <xf numFmtId="0" fontId="23" fillId="0" borderId="0" xfId="0" applyFont="1" applyBorder="1"/>
    <xf numFmtId="0" fontId="7" fillId="7" borderId="11" xfId="0" applyFont="1" applyFill="1" applyBorder="1" applyAlignment="1">
      <alignment horizontal="left" vertical="center" wrapText="1"/>
    </xf>
    <xf numFmtId="0" fontId="23" fillId="0" borderId="11" xfId="0" applyFont="1" applyBorder="1"/>
    <xf numFmtId="0" fontId="23" fillId="7" borderId="11" xfId="0" applyFont="1" applyFill="1" applyBorder="1"/>
    <xf numFmtId="0" fontId="7" fillId="5" borderId="12" xfId="0" applyFont="1" applyFill="1" applyBorder="1" applyAlignment="1">
      <alignment horizontal="left" vertical="center" wrapText="1"/>
    </xf>
    <xf numFmtId="0" fontId="23" fillId="5" borderId="12" xfId="0" applyFont="1" applyFill="1" applyBorder="1"/>
    <xf numFmtId="0" fontId="23" fillId="5" borderId="4" xfId="0" applyFont="1" applyFill="1" applyBorder="1" applyProtection="1">
      <protection locked="0"/>
    </xf>
    <xf numFmtId="0" fontId="23" fillId="0" borderId="4" xfId="0" applyFont="1" applyBorder="1" applyProtection="1">
      <protection locked="0"/>
    </xf>
    <xf numFmtId="0" fontId="23" fillId="0" borderId="12" xfId="0" applyFont="1" applyBorder="1" applyProtection="1">
      <protection locked="0"/>
    </xf>
    <xf numFmtId="0" fontId="23" fillId="9" borderId="12" xfId="0" applyFont="1" applyFill="1" applyBorder="1" applyProtection="1">
      <protection locked="0"/>
    </xf>
    <xf numFmtId="8" fontId="23" fillId="10" borderId="12" xfId="0" applyNumberFormat="1" applyFont="1" applyFill="1" applyBorder="1"/>
    <xf numFmtId="0" fontId="23" fillId="0" borderId="12" xfId="0" applyFont="1" applyBorder="1"/>
    <xf numFmtId="0" fontId="23" fillId="3" borderId="12" xfId="2" applyFont="1" applyBorder="1"/>
    <xf numFmtId="0" fontId="23" fillId="2" borderId="13" xfId="1" applyFont="1" applyBorder="1" applyProtection="1">
      <protection locked="0"/>
    </xf>
    <xf numFmtId="0" fontId="23" fillId="2" borderId="12" xfId="1" applyFont="1" applyBorder="1" applyProtection="1">
      <protection locked="0"/>
    </xf>
    <xf numFmtId="0" fontId="23" fillId="4" borderId="12" xfId="3" applyFont="1" applyBorder="1" applyProtection="1">
      <protection locked="0"/>
    </xf>
    <xf numFmtId="0" fontId="23" fillId="6" borderId="12" xfId="3" applyFont="1" applyFill="1" applyBorder="1"/>
    <xf numFmtId="0" fontId="23" fillId="5" borderId="0" xfId="0" applyFont="1" applyFill="1" applyBorder="1" applyProtection="1">
      <protection locked="0"/>
    </xf>
    <xf numFmtId="0" fontId="23" fillId="0" borderId="0" xfId="0" applyFont="1" applyBorder="1" applyProtection="1">
      <protection locked="0"/>
    </xf>
    <xf numFmtId="0" fontId="7" fillId="7" borderId="12" xfId="0" applyFont="1" applyFill="1" applyBorder="1" applyAlignment="1">
      <alignment horizontal="left" vertical="center" wrapText="1"/>
    </xf>
    <xf numFmtId="0" fontId="24" fillId="0" borderId="0" xfId="0" applyFont="1"/>
    <xf numFmtId="0" fontId="4" fillId="0" borderId="11" xfId="0" applyFont="1" applyFill="1" applyBorder="1" applyAlignment="1" applyProtection="1">
      <alignment horizontal="center" vertical="center"/>
      <protection locked="0"/>
    </xf>
    <xf numFmtId="0" fontId="5" fillId="11" borderId="11" xfId="0" applyFont="1" applyFill="1" applyBorder="1" applyAlignment="1" applyProtection="1">
      <alignment horizontal="center" vertical="center"/>
    </xf>
    <xf numFmtId="0" fontId="10" fillId="5" borderId="10" xfId="4" applyFont="1" applyFill="1" applyBorder="1" applyAlignment="1" applyProtection="1">
      <alignment horizontal="center" vertical="center" wrapText="1"/>
      <protection locked="0"/>
    </xf>
    <xf numFmtId="0" fontId="5" fillId="11" borderId="8" xfId="0" applyFont="1" applyFill="1" applyBorder="1" applyAlignment="1" applyProtection="1">
      <alignment horizontal="center" vertical="center"/>
    </xf>
    <xf numFmtId="0" fontId="5" fillId="14" borderId="11" xfId="0" applyFont="1" applyFill="1" applyBorder="1" applyAlignment="1" applyProtection="1">
      <alignment horizontal="center" vertical="center" wrapText="1"/>
    </xf>
    <xf numFmtId="0" fontId="5" fillId="14" borderId="11" xfId="0" applyFont="1" applyFill="1" applyBorder="1" applyAlignment="1" applyProtection="1">
      <alignment horizontal="center" vertical="center"/>
    </xf>
    <xf numFmtId="8" fontId="5" fillId="14" borderId="11" xfId="0" applyNumberFormat="1" applyFont="1" applyFill="1" applyBorder="1" applyAlignment="1" applyProtection="1">
      <alignment horizontal="center" vertical="center"/>
    </xf>
    <xf numFmtId="0" fontId="4" fillId="14" borderId="9" xfId="0" applyFont="1" applyFill="1" applyBorder="1" applyAlignment="1" applyProtection="1">
      <alignment vertical="center"/>
    </xf>
    <xf numFmtId="0" fontId="4" fillId="14" borderId="10" xfId="0" applyFont="1" applyFill="1" applyBorder="1" applyAlignment="1" applyProtection="1">
      <alignment vertical="center"/>
    </xf>
    <xf numFmtId="8" fontId="4" fillId="14" borderId="11" xfId="0" applyNumberFormat="1" applyFont="1" applyFill="1" applyBorder="1" applyAlignment="1" applyProtection="1">
      <alignment horizontal="center" vertical="center"/>
    </xf>
    <xf numFmtId="10" fontId="5" fillId="14" borderId="11" xfId="0" applyNumberFormat="1" applyFont="1" applyFill="1" applyBorder="1" applyAlignment="1" applyProtection="1">
      <alignment horizontal="center" vertical="center"/>
    </xf>
    <xf numFmtId="0" fontId="4" fillId="14" borderId="8" xfId="0" applyFont="1" applyFill="1" applyBorder="1" applyAlignment="1" applyProtection="1">
      <alignment vertical="center"/>
    </xf>
    <xf numFmtId="0" fontId="4" fillId="14" borderId="11" xfId="0" applyFont="1" applyFill="1" applyBorder="1" applyAlignment="1">
      <alignment horizontal="center"/>
    </xf>
    <xf numFmtId="0" fontId="4" fillId="14" borderId="8" xfId="0" applyFont="1" applyFill="1" applyBorder="1"/>
    <xf numFmtId="0" fontId="4" fillId="14" borderId="9" xfId="0" applyFont="1" applyFill="1" applyBorder="1"/>
    <xf numFmtId="165" fontId="12" fillId="15" borderId="11" xfId="0" applyNumberFormat="1" applyFont="1" applyFill="1" applyBorder="1" applyAlignment="1" applyProtection="1">
      <alignment horizontal="center" vertical="center"/>
    </xf>
    <xf numFmtId="8" fontId="5" fillId="15" borderId="11" xfId="0" applyNumberFormat="1" applyFont="1" applyFill="1" applyBorder="1" applyAlignment="1" applyProtection="1">
      <alignment horizontal="center" vertical="center"/>
    </xf>
    <xf numFmtId="165" fontId="4" fillId="15" borderId="11" xfId="0" applyNumberFormat="1" applyFont="1" applyFill="1" applyBorder="1" applyAlignment="1" applyProtection="1">
      <alignment horizontal="center" vertical="center"/>
    </xf>
    <xf numFmtId="10" fontId="5" fillId="15" borderId="11" xfId="5" applyNumberFormat="1" applyFont="1" applyFill="1" applyBorder="1" applyAlignment="1" applyProtection="1">
      <alignment horizontal="center" vertical="center"/>
    </xf>
    <xf numFmtId="166" fontId="4" fillId="15" borderId="11" xfId="5" applyNumberFormat="1" applyFont="1" applyFill="1" applyBorder="1" applyAlignment="1" applyProtection="1">
      <alignment horizontal="center" vertical="center" wrapText="1"/>
    </xf>
    <xf numFmtId="166" fontId="4" fillId="15" borderId="11" xfId="5" applyNumberFormat="1" applyFont="1" applyFill="1" applyBorder="1" applyAlignment="1" applyProtection="1">
      <alignment horizontal="center" vertical="center"/>
    </xf>
    <xf numFmtId="10" fontId="4" fillId="15" borderId="11" xfId="0" applyNumberFormat="1" applyFont="1" applyFill="1" applyBorder="1" applyAlignment="1" applyProtection="1">
      <alignment horizontal="center"/>
    </xf>
    <xf numFmtId="0" fontId="4" fillId="15" borderId="11" xfId="0" applyFont="1" applyFill="1" applyBorder="1" applyAlignment="1" applyProtection="1">
      <alignment horizontal="center"/>
    </xf>
    <xf numFmtId="8" fontId="4" fillId="15" borderId="11" xfId="0" applyNumberFormat="1" applyFont="1" applyFill="1" applyBorder="1" applyAlignment="1" applyProtection="1">
      <alignment horizontal="center"/>
    </xf>
    <xf numFmtId="8" fontId="11" fillId="16" borderId="11" xfId="0" applyNumberFormat="1" applyFont="1" applyFill="1" applyBorder="1" applyAlignment="1" applyProtection="1">
      <alignment horizontal="center" vertical="center"/>
    </xf>
    <xf numFmtId="0" fontId="5" fillId="0" borderId="4" xfId="4" applyFont="1" applyFill="1" applyBorder="1" applyAlignment="1" applyProtection="1">
      <alignment vertical="center" wrapText="1"/>
    </xf>
    <xf numFmtId="0" fontId="0" fillId="0" borderId="0" xfId="0"/>
    <xf numFmtId="0" fontId="6" fillId="0" borderId="0" xfId="0" applyFont="1"/>
    <xf numFmtId="0" fontId="6" fillId="0" borderId="0" xfId="0" applyFont="1" applyProtection="1"/>
    <xf numFmtId="0" fontId="0" fillId="0" borderId="0" xfId="0" applyProtection="1"/>
    <xf numFmtId="0" fontId="23" fillId="0" borderId="0" xfId="0" applyFont="1"/>
    <xf numFmtId="0" fontId="5" fillId="11" borderId="11" xfId="4" applyFont="1" applyFill="1" applyBorder="1" applyAlignment="1" applyProtection="1">
      <alignment horizontal="left" vertical="center" wrapText="1"/>
    </xf>
    <xf numFmtId="0" fontId="5" fillId="0" borderId="7" xfId="4" applyFont="1" applyFill="1" applyBorder="1" applyAlignment="1" applyProtection="1">
      <alignment vertical="center" wrapText="1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5" fillId="15" borderId="9" xfId="0" applyFont="1" applyFill="1" applyBorder="1" applyAlignment="1" applyProtection="1">
      <alignment horizontal="left" vertical="center" wrapText="1"/>
    </xf>
    <xf numFmtId="0" fontId="5" fillId="14" borderId="10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26" fillId="14" borderId="11" xfId="0" applyFont="1" applyFill="1" applyBorder="1" applyAlignment="1" applyProtection="1">
      <alignment horizontal="center" vertical="center" wrapText="1"/>
    </xf>
    <xf numFmtId="0" fontId="23" fillId="5" borderId="0" xfId="0" applyFont="1" applyFill="1" applyBorder="1"/>
    <xf numFmtId="0" fontId="4" fillId="0" borderId="10" xfId="0" applyFont="1" applyFill="1" applyBorder="1" applyAlignment="1" applyProtection="1">
      <alignment horizontal="center" vertical="center"/>
      <protection locked="0"/>
    </xf>
    <xf numFmtId="164" fontId="6" fillId="0" borderId="0" xfId="6" applyFont="1"/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5" fillId="15" borderId="8" xfId="0" applyFont="1" applyFill="1" applyBorder="1" applyAlignment="1" applyProtection="1">
      <alignment horizontal="left" vertical="center" wrapText="1"/>
    </xf>
    <xf numFmtId="0" fontId="5" fillId="15" borderId="9" xfId="0" applyFont="1" applyFill="1" applyBorder="1" applyAlignment="1" applyProtection="1">
      <alignment horizontal="left" vertical="center" wrapText="1"/>
    </xf>
    <xf numFmtId="0" fontId="5" fillId="15" borderId="10" xfId="0" applyFont="1" applyFill="1" applyBorder="1" applyAlignment="1" applyProtection="1">
      <alignment horizontal="left" vertical="center" wrapText="1"/>
    </xf>
    <xf numFmtId="0" fontId="5" fillId="14" borderId="8" xfId="0" applyFont="1" applyFill="1" applyBorder="1" applyAlignment="1" applyProtection="1">
      <alignment horizontal="center" vertical="center" wrapText="1"/>
    </xf>
    <xf numFmtId="0" fontId="5" fillId="14" borderId="9" xfId="0" applyFont="1" applyFill="1" applyBorder="1" applyAlignment="1" applyProtection="1">
      <alignment horizontal="center" vertical="center" wrapText="1"/>
    </xf>
    <xf numFmtId="0" fontId="5" fillId="14" borderId="10" xfId="0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10" xfId="0" applyNumberFormat="1" applyFont="1" applyFill="1" applyBorder="1" applyAlignment="1" applyProtection="1">
      <alignment horizontal="center" vertical="center"/>
      <protection locked="0"/>
    </xf>
    <xf numFmtId="10" fontId="5" fillId="15" borderId="8" xfId="5" applyNumberFormat="1" applyFont="1" applyFill="1" applyBorder="1" applyAlignment="1" applyProtection="1">
      <alignment horizontal="center" vertical="center"/>
    </xf>
    <xf numFmtId="10" fontId="5" fillId="15" borderId="9" xfId="5" applyNumberFormat="1" applyFont="1" applyFill="1" applyBorder="1" applyAlignment="1" applyProtection="1">
      <alignment horizontal="center" vertical="center"/>
    </xf>
    <xf numFmtId="10" fontId="5" fillId="15" borderId="10" xfId="5" applyNumberFormat="1" applyFont="1" applyFill="1" applyBorder="1" applyAlignment="1" applyProtection="1">
      <alignment horizontal="center" vertical="center"/>
    </xf>
    <xf numFmtId="165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5" fillId="14" borderId="11" xfId="0" applyFont="1" applyFill="1" applyBorder="1" applyAlignment="1" applyProtection="1">
      <alignment horizontal="center" vertical="center"/>
    </xf>
    <xf numFmtId="8" fontId="27" fillId="14" borderId="8" xfId="0" applyNumberFormat="1" applyFont="1" applyFill="1" applyBorder="1" applyAlignment="1" applyProtection="1">
      <alignment horizontal="center" vertical="center"/>
    </xf>
    <xf numFmtId="8" fontId="27" fillId="14" borderId="10" xfId="0" applyNumberFormat="1" applyFont="1" applyFill="1" applyBorder="1" applyAlignment="1" applyProtection="1">
      <alignment horizontal="center" vertical="center"/>
    </xf>
    <xf numFmtId="0" fontId="5" fillId="14" borderId="15" xfId="0" applyFont="1" applyFill="1" applyBorder="1" applyAlignment="1" applyProtection="1">
      <alignment horizontal="center" vertical="center"/>
    </xf>
    <xf numFmtId="0" fontId="5" fillId="14" borderId="14" xfId="0" applyFont="1" applyFill="1" applyBorder="1" applyAlignment="1" applyProtection="1">
      <alignment horizontal="center" vertical="center"/>
    </xf>
    <xf numFmtId="0" fontId="5" fillId="14" borderId="2" xfId="0" applyFont="1" applyFill="1" applyBorder="1" applyAlignment="1" applyProtection="1">
      <alignment horizontal="center" vertical="center"/>
    </xf>
    <xf numFmtId="0" fontId="5" fillId="14" borderId="4" xfId="0" applyFont="1" applyFill="1" applyBorder="1" applyAlignment="1" applyProtection="1">
      <alignment horizontal="center" vertical="center"/>
    </xf>
    <xf numFmtId="0" fontId="5" fillId="14" borderId="5" xfId="0" applyFont="1" applyFill="1" applyBorder="1" applyAlignment="1" applyProtection="1">
      <alignment horizontal="center" vertical="center"/>
    </xf>
    <xf numFmtId="0" fontId="5" fillId="14" borderId="7" xfId="0" applyFont="1" applyFill="1" applyBorder="1" applyAlignment="1" applyProtection="1">
      <alignment horizontal="center" vertical="center"/>
    </xf>
    <xf numFmtId="0" fontId="5" fillId="14" borderId="15" xfId="0" applyFont="1" applyFill="1" applyBorder="1" applyAlignment="1" applyProtection="1">
      <alignment horizontal="center" vertical="center" wrapText="1"/>
    </xf>
    <xf numFmtId="0" fontId="5" fillId="14" borderId="14" xfId="0" applyFont="1" applyFill="1" applyBorder="1" applyAlignment="1" applyProtection="1">
      <alignment horizontal="center" vertical="center" wrapText="1"/>
    </xf>
    <xf numFmtId="0" fontId="5" fillId="14" borderId="8" xfId="4" applyFont="1" applyFill="1" applyBorder="1" applyAlignment="1" applyProtection="1">
      <alignment horizontal="left" vertical="center" wrapText="1"/>
    </xf>
    <xf numFmtId="0" fontId="5" fillId="14" borderId="10" xfId="4" applyFont="1" applyFill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5" fillId="14" borderId="11" xfId="4" applyFont="1" applyFill="1" applyBorder="1" applyAlignment="1" applyProtection="1">
      <alignment horizontal="left" vertical="center" wrapText="1"/>
    </xf>
    <xf numFmtId="0" fontId="10" fillId="5" borderId="11" xfId="4" applyFont="1" applyFill="1" applyBorder="1" applyAlignment="1" applyProtection="1">
      <alignment horizontal="center" vertical="center" wrapText="1"/>
      <protection locked="0"/>
    </xf>
    <xf numFmtId="0" fontId="5" fillId="0" borderId="2" xfId="4" applyFont="1" applyFill="1" applyBorder="1" applyAlignment="1" applyProtection="1">
      <alignment horizontal="center" vertical="center" wrapText="1"/>
    </xf>
    <xf numFmtId="0" fontId="5" fillId="0" borderId="3" xfId="4" applyFont="1" applyFill="1" applyBorder="1" applyAlignment="1" applyProtection="1">
      <alignment horizontal="center" vertical="center" wrapText="1"/>
    </xf>
    <xf numFmtId="0" fontId="5" fillId="0" borderId="4" xfId="4" applyFont="1" applyFill="1" applyBorder="1" applyAlignment="1" applyProtection="1">
      <alignment horizontal="center" vertical="center" wrapText="1"/>
    </xf>
    <xf numFmtId="0" fontId="5" fillId="0" borderId="5" xfId="4" applyFont="1" applyFill="1" applyBorder="1" applyAlignment="1" applyProtection="1">
      <alignment horizontal="center" vertical="center" wrapText="1"/>
    </xf>
    <xf numFmtId="0" fontId="5" fillId="0" borderId="6" xfId="4" applyFont="1" applyFill="1" applyBorder="1" applyAlignment="1" applyProtection="1">
      <alignment horizontal="center" vertical="center" wrapText="1"/>
    </xf>
    <xf numFmtId="0" fontId="5" fillId="0" borderId="7" xfId="4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center"/>
    </xf>
    <xf numFmtId="0" fontId="4" fillId="0" borderId="11" xfId="4" applyFont="1" applyFill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5" fillId="14" borderId="11" xfId="0" applyFont="1" applyFill="1" applyBorder="1" applyAlignment="1" applyProtection="1">
      <alignment horizontal="left" vertical="center" wrapText="1"/>
    </xf>
    <xf numFmtId="0" fontId="5" fillId="14" borderId="8" xfId="4" applyFont="1" applyFill="1" applyBorder="1" applyAlignment="1" applyProtection="1">
      <alignment horizontal="center" vertical="center" wrapText="1"/>
    </xf>
    <xf numFmtId="0" fontId="5" fillId="14" borderId="10" xfId="4" applyFont="1" applyFill="1" applyBorder="1" applyAlignment="1" applyProtection="1">
      <alignment horizontal="center" vertical="center" wrapText="1"/>
    </xf>
    <xf numFmtId="0" fontId="10" fillId="5" borderId="8" xfId="4" applyFont="1" applyFill="1" applyBorder="1" applyAlignment="1" applyProtection="1">
      <alignment horizontal="center" vertical="center" wrapText="1"/>
      <protection locked="0"/>
    </xf>
    <xf numFmtId="0" fontId="10" fillId="5" borderId="9" xfId="4" applyFont="1" applyFill="1" applyBorder="1" applyAlignment="1" applyProtection="1">
      <alignment horizontal="center" vertical="center" wrapText="1"/>
      <protection locked="0"/>
    </xf>
    <xf numFmtId="0" fontId="10" fillId="5" borderId="10" xfId="4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 applyProtection="1">
      <alignment horizontal="center" vertical="center"/>
      <protection locked="0"/>
    </xf>
    <xf numFmtId="8" fontId="21" fillId="14" borderId="8" xfId="0" applyNumberFormat="1" applyFont="1" applyFill="1" applyBorder="1" applyAlignment="1" applyProtection="1">
      <alignment horizontal="center" vertical="center"/>
    </xf>
    <xf numFmtId="8" fontId="21" fillId="14" borderId="9" xfId="0" applyNumberFormat="1" applyFont="1" applyFill="1" applyBorder="1" applyAlignment="1" applyProtection="1">
      <alignment horizontal="center" vertical="center"/>
    </xf>
    <xf numFmtId="8" fontId="21" fillId="14" borderId="10" xfId="0" applyNumberFormat="1" applyFont="1" applyFill="1" applyBorder="1" applyAlignment="1" applyProtection="1">
      <alignment horizontal="center" vertical="center"/>
    </xf>
    <xf numFmtId="0" fontId="5" fillId="15" borderId="11" xfId="0" applyFont="1" applyFill="1" applyBorder="1" applyAlignment="1" applyProtection="1">
      <alignment horizontal="left" vertical="center" wrapText="1"/>
    </xf>
    <xf numFmtId="0" fontId="4" fillId="15" borderId="2" xfId="0" applyFont="1" applyFill="1" applyBorder="1" applyAlignment="1" applyProtection="1">
      <alignment horizontal="left" vertical="center" wrapText="1"/>
    </xf>
    <xf numFmtId="0" fontId="4" fillId="15" borderId="3" xfId="0" applyFont="1" applyFill="1" applyBorder="1" applyAlignment="1" applyProtection="1">
      <alignment horizontal="left" vertical="center" wrapText="1"/>
    </xf>
    <xf numFmtId="0" fontId="4" fillId="15" borderId="4" xfId="0" applyFont="1" applyFill="1" applyBorder="1" applyAlignment="1" applyProtection="1">
      <alignment horizontal="left" vertical="center" wrapText="1"/>
    </xf>
    <xf numFmtId="0" fontId="5" fillId="15" borderId="2" xfId="0" applyFont="1" applyFill="1" applyBorder="1" applyAlignment="1" applyProtection="1">
      <alignment horizontal="left" vertical="center" wrapText="1"/>
    </xf>
    <xf numFmtId="0" fontId="5" fillId="15" borderId="3" xfId="0" applyFont="1" applyFill="1" applyBorder="1" applyAlignment="1" applyProtection="1">
      <alignment horizontal="left" vertical="center" wrapText="1"/>
    </xf>
    <xf numFmtId="0" fontId="5" fillId="15" borderId="4" xfId="0" applyFont="1" applyFill="1" applyBorder="1" applyAlignment="1" applyProtection="1">
      <alignment horizontal="left" vertical="center" wrapText="1"/>
    </xf>
    <xf numFmtId="0" fontId="4" fillId="15" borderId="8" xfId="0" applyFont="1" applyFill="1" applyBorder="1" applyAlignment="1" applyProtection="1">
      <alignment horizontal="left" vertical="center" wrapText="1"/>
    </xf>
    <xf numFmtId="0" fontId="4" fillId="15" borderId="9" xfId="0" applyFont="1" applyFill="1" applyBorder="1" applyAlignment="1" applyProtection="1">
      <alignment horizontal="left" vertical="center" wrapText="1"/>
    </xf>
    <xf numFmtId="0" fontId="4" fillId="15" borderId="10" xfId="0" applyFont="1" applyFill="1" applyBorder="1" applyAlignment="1" applyProtection="1">
      <alignment horizontal="left" vertical="center" wrapText="1"/>
    </xf>
    <xf numFmtId="0" fontId="5" fillId="15" borderId="2" xfId="0" applyFont="1" applyFill="1" applyBorder="1" applyAlignment="1" applyProtection="1">
      <alignment horizontal="left" vertical="center"/>
    </xf>
    <xf numFmtId="0" fontId="5" fillId="15" borderId="3" xfId="0" applyFont="1" applyFill="1" applyBorder="1" applyAlignment="1" applyProtection="1">
      <alignment horizontal="left" vertical="center"/>
    </xf>
    <xf numFmtId="0" fontId="5" fillId="15" borderId="4" xfId="0" applyFont="1" applyFill="1" applyBorder="1" applyAlignment="1" applyProtection="1">
      <alignment horizontal="left" vertical="center"/>
    </xf>
    <xf numFmtId="165" fontId="4" fillId="15" borderId="8" xfId="0" applyNumberFormat="1" applyFont="1" applyFill="1" applyBorder="1" applyAlignment="1" applyProtection="1">
      <alignment horizontal="left" vertical="center"/>
    </xf>
    <xf numFmtId="165" fontId="4" fillId="15" borderId="10" xfId="0" applyNumberFormat="1" applyFont="1" applyFill="1" applyBorder="1" applyAlignment="1" applyProtection="1">
      <alignment horizontal="left" vertical="center"/>
    </xf>
    <xf numFmtId="165" fontId="4" fillId="15" borderId="11" xfId="0" applyNumberFormat="1" applyFont="1" applyFill="1" applyBorder="1" applyAlignment="1" applyProtection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0" fontId="5" fillId="14" borderId="8" xfId="0" applyFont="1" applyFill="1" applyBorder="1" applyAlignment="1" applyProtection="1">
      <alignment horizontal="left" vertical="center" wrapText="1"/>
    </xf>
    <xf numFmtId="0" fontId="5" fillId="14" borderId="9" xfId="0" applyFont="1" applyFill="1" applyBorder="1" applyAlignment="1" applyProtection="1">
      <alignment horizontal="left" vertical="center" wrapText="1"/>
    </xf>
    <xf numFmtId="0" fontId="5" fillId="14" borderId="10" xfId="0" applyFont="1" applyFill="1" applyBorder="1" applyAlignment="1" applyProtection="1">
      <alignment horizontal="left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14" borderId="11" xfId="0" applyFont="1" applyFill="1" applyBorder="1" applyAlignment="1" applyProtection="1">
      <alignment horizontal="center" vertical="center" wrapText="1"/>
    </xf>
    <xf numFmtId="0" fontId="11" fillId="16" borderId="11" xfId="0" applyFont="1" applyFill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left" vertical="center"/>
    </xf>
    <xf numFmtId="0" fontId="13" fillId="15" borderId="8" xfId="0" applyFont="1" applyFill="1" applyBorder="1" applyAlignment="1" applyProtection="1">
      <alignment horizontal="left" vertical="center"/>
    </xf>
    <xf numFmtId="0" fontId="13" fillId="15" borderId="9" xfId="0" applyFont="1" applyFill="1" applyBorder="1" applyAlignment="1" applyProtection="1">
      <alignment horizontal="left" vertical="center"/>
    </xf>
    <xf numFmtId="0" fontId="13" fillId="15" borderId="10" xfId="0" applyFont="1" applyFill="1" applyBorder="1" applyAlignment="1" applyProtection="1">
      <alignment horizontal="left" vertical="center"/>
    </xf>
    <xf numFmtId="0" fontId="5" fillId="14" borderId="8" xfId="0" applyFont="1" applyFill="1" applyBorder="1" applyAlignment="1" applyProtection="1">
      <alignment horizontal="center" vertical="center"/>
    </xf>
    <xf numFmtId="0" fontId="5" fillId="14" borderId="9" xfId="0" applyFont="1" applyFill="1" applyBorder="1" applyAlignment="1" applyProtection="1">
      <alignment horizontal="center" vertical="center"/>
    </xf>
    <xf numFmtId="0" fontId="5" fillId="14" borderId="10" xfId="0" applyFont="1" applyFill="1" applyBorder="1" applyAlignment="1" applyProtection="1">
      <alignment horizontal="center" vertical="center"/>
    </xf>
    <xf numFmtId="0" fontId="5" fillId="14" borderId="15" xfId="0" applyFont="1" applyFill="1" applyBorder="1" applyAlignment="1">
      <alignment horizontal="center" vertical="center" wrapText="1"/>
    </xf>
    <xf numFmtId="0" fontId="5" fillId="14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11" borderId="11" xfId="4" applyFont="1" applyFill="1" applyBorder="1" applyAlignment="1" applyProtection="1">
      <alignment horizontal="left" vertical="center" wrapText="1"/>
    </xf>
    <xf numFmtId="0" fontId="5" fillId="5" borderId="11" xfId="4" applyFont="1" applyFill="1" applyBorder="1" applyAlignment="1" applyProtection="1">
      <alignment horizontal="center" vertical="center" wrapText="1"/>
    </xf>
    <xf numFmtId="0" fontId="5" fillId="0" borderId="11" xfId="4" applyFont="1" applyFill="1" applyBorder="1" applyAlignment="1" applyProtection="1">
      <alignment horizontal="center" vertical="center" wrapText="1"/>
    </xf>
    <xf numFmtId="165" fontId="4" fillId="8" borderId="8" xfId="0" applyNumberFormat="1" applyFont="1" applyFill="1" applyBorder="1" applyAlignment="1" applyProtection="1">
      <alignment horizontal="center" vertical="center"/>
    </xf>
    <xf numFmtId="165" fontId="4" fillId="8" borderId="9" xfId="0" applyNumberFormat="1" applyFont="1" applyFill="1" applyBorder="1" applyAlignment="1" applyProtection="1">
      <alignment horizontal="center" vertical="center"/>
    </xf>
    <xf numFmtId="165" fontId="4" fillId="8" borderId="10" xfId="0" applyNumberFormat="1" applyFont="1" applyFill="1" applyBorder="1" applyAlignment="1" applyProtection="1">
      <alignment horizontal="center" vertical="center"/>
    </xf>
    <xf numFmtId="0" fontId="11" fillId="12" borderId="11" xfId="0" applyFont="1" applyFill="1" applyBorder="1" applyAlignment="1" applyProtection="1">
      <alignment horizontal="center" vertical="center" wrapText="1"/>
    </xf>
    <xf numFmtId="0" fontId="10" fillId="5" borderId="11" xfId="4" applyFont="1" applyFill="1" applyBorder="1" applyAlignment="1" applyProtection="1">
      <alignment horizontal="center" vertical="center" wrapText="1"/>
    </xf>
    <xf numFmtId="0" fontId="11" fillId="12" borderId="8" xfId="4" applyFont="1" applyFill="1" applyBorder="1" applyAlignment="1" applyProtection="1">
      <alignment horizontal="center" vertical="center" wrapText="1"/>
    </xf>
    <xf numFmtId="0" fontId="11" fillId="12" borderId="9" xfId="4" applyFont="1" applyFill="1" applyBorder="1" applyAlignment="1" applyProtection="1">
      <alignment horizontal="center" vertical="center" wrapText="1"/>
    </xf>
    <xf numFmtId="0" fontId="11" fillId="12" borderId="10" xfId="4" applyFont="1" applyFill="1" applyBorder="1" applyAlignment="1" applyProtection="1">
      <alignment horizontal="center" vertical="center" wrapText="1"/>
    </xf>
    <xf numFmtId="8" fontId="11" fillId="12" borderId="11" xfId="0" applyNumberFormat="1" applyFont="1" applyFill="1" applyBorder="1" applyAlignment="1" applyProtection="1">
      <alignment horizontal="center" vertical="center"/>
    </xf>
    <xf numFmtId="8" fontId="5" fillId="11" borderId="11" xfId="0" applyNumberFormat="1" applyFont="1" applyFill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25" fillId="5" borderId="3" xfId="0" applyFont="1" applyFill="1" applyBorder="1" applyAlignment="1">
      <alignment horizontal="left" vertical="center"/>
    </xf>
    <xf numFmtId="0" fontId="5" fillId="11" borderId="11" xfId="0" applyFont="1" applyFill="1" applyBorder="1" applyAlignment="1" applyProtection="1">
      <alignment horizontal="center" vertical="center"/>
    </xf>
    <xf numFmtId="0" fontId="14" fillId="0" borderId="11" xfId="0" applyFont="1" applyBorder="1" applyAlignment="1">
      <alignment horizontal="center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</cellXfs>
  <cellStyles count="7">
    <cellStyle name="40% - Ênfase1" xfId="2" builtinId="31"/>
    <cellStyle name="60% - Ênfase1" xfId="3" builtinId="32"/>
    <cellStyle name="Moeda" xfId="6" builtinId="4"/>
    <cellStyle name="Normal" xfId="0" builtinId="0"/>
    <cellStyle name="Normal 2" xfId="4"/>
    <cellStyle name="Nota" xfId="1" builtinId="10"/>
    <cellStyle name="Porcentagem" xfId="5" builtinId="5"/>
  </cellStyles>
  <dxfs count="38"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9EEED"/>
      <color rgb="FFFFFFB3"/>
      <color rgb="FFFFFF99"/>
      <color rgb="FF5DFF5D"/>
      <color rgb="FF006600"/>
      <color rgb="FF00CC00"/>
      <color rgb="FF33CC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N$33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772968</xdr:colOff>
      <xdr:row>2</xdr:row>
      <xdr:rowOff>44160</xdr:rowOff>
    </xdr:from>
    <xdr:to>
      <xdr:col>2</xdr:col>
      <xdr:colOff>1711708</xdr:colOff>
      <xdr:row>2</xdr:row>
      <xdr:rowOff>1012866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877" y="399183"/>
          <a:ext cx="938740" cy="96870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1171575</xdr:colOff>
          <xdr:row>9</xdr:row>
          <xdr:rowOff>66675</xdr:rowOff>
        </xdr:from>
        <xdr:to>
          <xdr:col>2</xdr:col>
          <xdr:colOff>3152775</xdr:colOff>
          <xdr:row>9</xdr:row>
          <xdr:rowOff>285750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Até R$ 200.000,00 - Simplificado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3533775</xdr:colOff>
          <xdr:row>9</xdr:row>
          <xdr:rowOff>66675</xdr:rowOff>
        </xdr:from>
        <xdr:to>
          <xdr:col>4</xdr:col>
          <xdr:colOff>828675</xdr:colOff>
          <xdr:row>9</xdr:row>
          <xdr:rowOff>285750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Acima de R$ 200.000,00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9</xdr:row>
          <xdr:rowOff>66675</xdr:rowOff>
        </xdr:from>
        <xdr:to>
          <xdr:col>8</xdr:col>
          <xdr:colOff>352425</xdr:colOff>
          <xdr:row>9</xdr:row>
          <xdr:rowOff>285750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Planos Anuais ou Plurianuais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314325</xdr:colOff>
      <xdr:row>312</xdr:row>
      <xdr:rowOff>123832</xdr:rowOff>
    </xdr:from>
    <xdr:to>
      <xdr:col>10</xdr:col>
      <xdr:colOff>704850</xdr:colOff>
      <xdr:row>313</xdr:row>
      <xdr:rowOff>135739</xdr:rowOff>
    </xdr:to>
    <xdr:sp macro="" textlink="">
      <xdr:nvSpPr>
        <xdr:cNvPr id="2" name="Seta para a direit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8934450" y="68113282"/>
          <a:ext cx="1343025" cy="259557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200027</xdr:colOff>
      <xdr:row>24</xdr:row>
      <xdr:rowOff>55959</xdr:rowOff>
    </xdr:from>
    <xdr:to>
      <xdr:col>9</xdr:col>
      <xdr:colOff>762001</xdr:colOff>
      <xdr:row>24</xdr:row>
      <xdr:rowOff>315516</xdr:rowOff>
    </xdr:to>
    <xdr:sp macro="" textlink="">
      <xdr:nvSpPr>
        <xdr:cNvPr id="9" name="Seta para a direita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8820152" y="8657034"/>
          <a:ext cx="561974" cy="259557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238126</xdr:colOff>
      <xdr:row>22</xdr:row>
      <xdr:rowOff>65484</xdr:rowOff>
    </xdr:from>
    <xdr:to>
      <xdr:col>9</xdr:col>
      <xdr:colOff>704850</xdr:colOff>
      <xdr:row>22</xdr:row>
      <xdr:rowOff>325041</xdr:rowOff>
    </xdr:to>
    <xdr:sp macro="" textlink="">
      <xdr:nvSpPr>
        <xdr:cNvPr id="11" name="Seta para a direita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7143751" y="7904559"/>
          <a:ext cx="1323974" cy="259557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12</xdr:col>
      <xdr:colOff>1131742</xdr:colOff>
      <xdr:row>2</xdr:row>
      <xdr:rowOff>297918</xdr:rowOff>
    </xdr:from>
    <xdr:to>
      <xdr:col>13</xdr:col>
      <xdr:colOff>1559956</xdr:colOff>
      <xdr:row>2</xdr:row>
      <xdr:rowOff>837918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3083" y="652941"/>
          <a:ext cx="164914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688974</xdr:colOff>
      <xdr:row>2</xdr:row>
      <xdr:rowOff>85724</xdr:rowOff>
    </xdr:from>
    <xdr:to>
      <xdr:col>8</xdr:col>
      <xdr:colOff>1627714</xdr:colOff>
      <xdr:row>2</xdr:row>
      <xdr:rowOff>1054430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4199" y="438149"/>
          <a:ext cx="938740" cy="968706"/>
        </a:xfrm>
        <a:prstGeom prst="rect">
          <a:avLst/>
        </a:prstGeom>
      </xdr:spPr>
    </xdr:pic>
    <xdr:clientData/>
  </xdr:twoCellAnchor>
  <xdr:twoCellAnchor editAs="oneCell">
    <xdr:from>
      <xdr:col>2</xdr:col>
      <xdr:colOff>404378</xdr:colOff>
      <xdr:row>2</xdr:row>
      <xdr:rowOff>219987</xdr:rowOff>
    </xdr:from>
    <xdr:to>
      <xdr:col>2</xdr:col>
      <xdr:colOff>2053524</xdr:colOff>
      <xdr:row>2</xdr:row>
      <xdr:rowOff>759987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153" y="572412"/>
          <a:ext cx="164914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>
    <pageSetUpPr autoPageBreaks="0" fitToPage="1"/>
  </sheetPr>
  <dimension ref="A1:Z346"/>
  <sheetViews>
    <sheetView showGridLines="0" showRowColHeaders="0" zoomScale="70" zoomScaleNormal="70" zoomScaleSheetLayoutView="85" workbookViewId="0">
      <selection activeCell="D9" sqref="D9:K9"/>
    </sheetView>
  </sheetViews>
  <sheetFormatPr defaultRowHeight="15" outlineLevelRow="1" x14ac:dyDescent="0.25"/>
  <cols>
    <col min="1" max="1" width="1.42578125" style="5" customWidth="1"/>
    <col min="2" max="2" width="5.85546875" style="1" customWidth="1"/>
    <col min="3" max="3" width="57.140625" style="1" customWidth="1"/>
    <col min="4" max="5" width="12.85546875" style="1" customWidth="1"/>
    <col min="6" max="8" width="7.140625" style="97" customWidth="1"/>
    <col min="9" max="9" width="12.85546875" style="1" customWidth="1"/>
    <col min="10" max="11" width="14.28515625" style="1" customWidth="1"/>
    <col min="12" max="13" width="18.28515625" style="1" customWidth="1"/>
    <col min="14" max="14" width="31.42578125" style="1" customWidth="1"/>
    <col min="15" max="15" width="31.140625" style="48" hidden="1" customWidth="1"/>
    <col min="16" max="16" width="31.140625" style="6" customWidth="1"/>
    <col min="17" max="17" width="9.140625" style="6" customWidth="1"/>
    <col min="18" max="16384" width="9.140625" style="6"/>
  </cols>
  <sheetData>
    <row r="1" spans="1:26" s="99" customFormat="1" x14ac:dyDescent="0.25">
      <c r="A1" s="98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0"/>
      <c r="Z1" s="108" t="s">
        <v>79</v>
      </c>
    </row>
    <row r="2" spans="1:26" ht="12.75" customHeight="1" x14ac:dyDescent="0.25">
      <c r="B2" s="147" t="s">
        <v>88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9"/>
      <c r="P2" s="5"/>
      <c r="Q2" s="5"/>
    </row>
    <row r="3" spans="1:26" ht="96.75" customHeight="1" x14ac:dyDescent="0.25"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2"/>
      <c r="O3" s="2"/>
      <c r="P3" s="5"/>
      <c r="Q3" s="5"/>
    </row>
    <row r="4" spans="1:26" ht="19.5" customHeight="1" x14ac:dyDescent="0.25">
      <c r="B4" s="156" t="s">
        <v>18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  <c r="O4" s="49"/>
      <c r="P4" s="5"/>
      <c r="Q4" s="5"/>
    </row>
    <row r="5" spans="1:26" ht="63.75" customHeight="1" x14ac:dyDescent="0.25">
      <c r="B5" s="153" t="s">
        <v>90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3"/>
      <c r="P5" s="5"/>
      <c r="Q5" s="5"/>
    </row>
    <row r="6" spans="1:26" ht="50.25" customHeight="1" x14ac:dyDescent="0.25">
      <c r="B6" s="155" t="s">
        <v>89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4"/>
      <c r="P6" s="5"/>
      <c r="Q6" s="5"/>
    </row>
    <row r="7" spans="1:26" s="7" customFormat="1" ht="10.5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50"/>
      <c r="P7" s="6"/>
      <c r="Q7" s="6"/>
    </row>
    <row r="8" spans="1:26" ht="24.75" customHeight="1" x14ac:dyDescent="0.25">
      <c r="B8" s="140" t="s">
        <v>16</v>
      </c>
      <c r="C8" s="141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2"/>
      <c r="P8" s="5"/>
      <c r="Q8" s="5"/>
    </row>
    <row r="9" spans="1:26" ht="24.75" customHeight="1" x14ac:dyDescent="0.25">
      <c r="B9" s="145" t="s">
        <v>61</v>
      </c>
      <c r="C9" s="145"/>
      <c r="D9" s="162"/>
      <c r="E9" s="163"/>
      <c r="F9" s="163"/>
      <c r="G9" s="163"/>
      <c r="H9" s="163"/>
      <c r="I9" s="163"/>
      <c r="J9" s="163"/>
      <c r="K9" s="164"/>
      <c r="L9" s="160" t="s">
        <v>60</v>
      </c>
      <c r="M9" s="161"/>
      <c r="N9" s="72"/>
      <c r="O9" s="2"/>
      <c r="P9" s="5"/>
      <c r="Q9" s="5"/>
    </row>
    <row r="10" spans="1:26" ht="26.25" customHeight="1" x14ac:dyDescent="0.25">
      <c r="B10" s="142" t="s">
        <v>15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4"/>
      <c r="O10" s="2"/>
      <c r="P10" s="5"/>
      <c r="Q10" s="5"/>
    </row>
    <row r="11" spans="1:26" ht="21.95" customHeight="1" x14ac:dyDescent="0.25">
      <c r="B11" s="159" t="s">
        <v>19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74" t="s">
        <v>0</v>
      </c>
      <c r="O11" s="51"/>
      <c r="P11" s="5"/>
      <c r="Q11" s="5"/>
    </row>
    <row r="12" spans="1:26" ht="21.95" customHeight="1" x14ac:dyDescent="0.25">
      <c r="B12" s="206" t="s">
        <v>39</v>
      </c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85">
        <f>M309</f>
        <v>0</v>
      </c>
      <c r="O12" s="51"/>
      <c r="P12" s="5"/>
      <c r="Q12" s="5"/>
    </row>
    <row r="13" spans="1:26" ht="35.25" customHeight="1" x14ac:dyDescent="0.25">
      <c r="B13" s="190" t="s">
        <v>91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2"/>
      <c r="N13" s="75" t="s">
        <v>25</v>
      </c>
      <c r="O13" s="51"/>
      <c r="P13" s="5"/>
      <c r="Q13" s="5"/>
    </row>
    <row r="14" spans="1:26" ht="21.95" customHeight="1" x14ac:dyDescent="0.25">
      <c r="B14" s="153" t="s">
        <v>1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86">
        <f>SUMIFS('2 - Planilha Global'!$H$8:$H$212,'2 - Planilha Global'!$I$8:$I$212,"FAC")</f>
        <v>0</v>
      </c>
      <c r="O14" s="49"/>
      <c r="P14" s="5"/>
      <c r="Q14" s="5"/>
    </row>
    <row r="15" spans="1:26" ht="21.95" customHeight="1" x14ac:dyDescent="0.25">
      <c r="B15" s="207" t="s">
        <v>23</v>
      </c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86">
        <f>SUMIFS('2 - Planilha Global'!$H$8:$H$212,'2 - Planilha Global'!$I$8:$I$212,"Termo de Fomento/Termo de Colaboração")</f>
        <v>0</v>
      </c>
      <c r="O15" s="49"/>
      <c r="P15" s="5"/>
      <c r="Q15" s="5"/>
    </row>
    <row r="16" spans="1:26" ht="21.95" customHeight="1" x14ac:dyDescent="0.25">
      <c r="B16" s="207" t="s">
        <v>24</v>
      </c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86">
        <f>SUMIFS('2 - Planilha Global'!$H$8:$H$212,'2 - Planilha Global'!$I$8:$I$212,"Termo de Compromisso Cultural")</f>
        <v>0</v>
      </c>
      <c r="O16" s="49"/>
      <c r="P16" s="5"/>
      <c r="Q16" s="5"/>
    </row>
    <row r="17" spans="2:17" ht="21.95" customHeight="1" x14ac:dyDescent="0.25">
      <c r="B17" s="198" t="s">
        <v>2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86">
        <f>SUMIFS('2 - Planilha Global'!$H$8:$H$212,'2 - Planilha Global'!$I$8:$I$212,"Lei Rouanet")</f>
        <v>0</v>
      </c>
      <c r="O17" s="49"/>
    </row>
    <row r="18" spans="2:17" ht="21.95" customHeight="1" x14ac:dyDescent="0.25">
      <c r="B18" s="207" t="s">
        <v>26</v>
      </c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86">
        <f>SUMIFS('2 - Planilha Global'!$H$8:$H$212,'2 - Planilha Global'!$I$8:$I$212,"Recursos Próprios")</f>
        <v>0</v>
      </c>
      <c r="O18" s="49"/>
    </row>
    <row r="19" spans="2:17" ht="21.95" customHeight="1" x14ac:dyDescent="0.25">
      <c r="B19" s="195" t="s">
        <v>87</v>
      </c>
      <c r="C19" s="196"/>
      <c r="D19" s="196"/>
      <c r="E19" s="208" t="str">
        <f>UPPER('2 - Planilha Global'!E214)</f>
        <v/>
      </c>
      <c r="F19" s="209"/>
      <c r="G19" s="209"/>
      <c r="H19" s="209"/>
      <c r="I19" s="209"/>
      <c r="J19" s="209"/>
      <c r="K19" s="209"/>
      <c r="L19" s="209"/>
      <c r="M19" s="210"/>
      <c r="N19" s="86">
        <f>SUMIFS('2 - Planilha Global'!$H$8:$H$212,'2 - Planilha Global'!$I$8:$I$212,"Outros recursos (especificar fonte)")</f>
        <v>0</v>
      </c>
      <c r="O19" s="49"/>
    </row>
    <row r="20" spans="2:17" ht="21.95" customHeight="1" x14ac:dyDescent="0.25">
      <c r="B20" s="129" t="s">
        <v>40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76">
        <f>SUM(N14:N19)</f>
        <v>0</v>
      </c>
      <c r="O20" s="52"/>
    </row>
    <row r="21" spans="2:17" ht="21.95" customHeight="1" x14ac:dyDescent="0.25">
      <c r="B21" s="205" t="s">
        <v>27</v>
      </c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94">
        <f>SUM(N12,N20)</f>
        <v>0</v>
      </c>
      <c r="O21" s="52"/>
    </row>
    <row r="22" spans="2:17" ht="35.25" customHeight="1" x14ac:dyDescent="0.25">
      <c r="B22" s="190" t="s">
        <v>58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2"/>
      <c r="N22" s="75" t="s">
        <v>25</v>
      </c>
      <c r="O22" s="51"/>
      <c r="P22" s="5"/>
      <c r="Q22" s="5"/>
    </row>
    <row r="23" spans="2:17" ht="30" customHeight="1" x14ac:dyDescent="0.25">
      <c r="B23" s="190" t="s">
        <v>62</v>
      </c>
      <c r="C23" s="192"/>
      <c r="D23" s="8" t="s">
        <v>72</v>
      </c>
      <c r="E23" s="193"/>
      <c r="F23" s="194"/>
      <c r="G23" s="194"/>
      <c r="H23" s="194"/>
      <c r="I23" s="194"/>
      <c r="J23" s="194"/>
      <c r="K23" s="119" t="s">
        <v>63</v>
      </c>
      <c r="L23" s="120"/>
      <c r="M23" s="121"/>
      <c r="N23" s="9"/>
      <c r="O23" s="49"/>
      <c r="P23" s="5"/>
      <c r="Q23" s="5"/>
    </row>
    <row r="24" spans="2:17" ht="30" customHeight="1" x14ac:dyDescent="0.25">
      <c r="B24" s="195" t="s">
        <v>52</v>
      </c>
      <c r="C24" s="196"/>
      <c r="D24" s="196"/>
      <c r="E24" s="197"/>
      <c r="F24" s="106"/>
      <c r="G24" s="106"/>
      <c r="H24" s="106"/>
      <c r="I24" s="45">
        <v>0</v>
      </c>
      <c r="J24" s="201"/>
      <c r="K24" s="196" t="s">
        <v>38</v>
      </c>
      <c r="L24" s="196"/>
      <c r="M24" s="197"/>
      <c r="N24" s="86">
        <f>SUMIFS('2 - Planilha Global'!$H$8:$H$212,'2 - Planilha Global'!$I$8:$I$212,"Bilheteria")</f>
        <v>0</v>
      </c>
      <c r="O24" s="49"/>
    </row>
    <row r="25" spans="2:17" ht="30" customHeight="1" x14ac:dyDescent="0.25">
      <c r="B25" s="198" t="s">
        <v>59</v>
      </c>
      <c r="C25" s="198"/>
      <c r="D25" s="198"/>
      <c r="E25" s="198"/>
      <c r="F25" s="107"/>
      <c r="G25" s="107"/>
      <c r="H25" s="107"/>
      <c r="I25" s="45">
        <v>0</v>
      </c>
      <c r="J25" s="202"/>
      <c r="K25" s="199" t="s">
        <v>53</v>
      </c>
      <c r="L25" s="199"/>
      <c r="M25" s="200"/>
      <c r="N25" s="86">
        <f>SUMIFS('2 - Planilha Global'!$H$8:$H$212,'2 - Planilha Global'!$I$8:$I$212,"Outras receitas geradas pelo projeto")</f>
        <v>0</v>
      </c>
      <c r="O25" s="49"/>
    </row>
    <row r="26" spans="2:17" s="7" customFormat="1" ht="30" customHeight="1" x14ac:dyDescent="0.25">
      <c r="B26" s="190" t="s">
        <v>41</v>
      </c>
      <c r="C26" s="191"/>
      <c r="D26" s="191"/>
      <c r="E26" s="192"/>
      <c r="F26" s="105"/>
      <c r="G26" s="105"/>
      <c r="H26" s="105"/>
      <c r="I26" s="76">
        <f>SUM(I24:I25)</f>
        <v>0</v>
      </c>
      <c r="J26" s="203"/>
      <c r="K26" s="190" t="s">
        <v>41</v>
      </c>
      <c r="L26" s="191"/>
      <c r="M26" s="192"/>
      <c r="N26" s="76">
        <f>SUM(N24:N25)</f>
        <v>0</v>
      </c>
      <c r="O26" s="50"/>
      <c r="P26" s="6"/>
      <c r="Q26" s="6"/>
    </row>
    <row r="27" spans="2:17" s="7" customFormat="1" ht="10.5" customHeight="1" x14ac:dyDescent="0.2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50"/>
      <c r="P27" s="6"/>
      <c r="Q27" s="6"/>
    </row>
    <row r="28" spans="2:17" s="7" customFormat="1" ht="21.95" customHeight="1" x14ac:dyDescent="0.25">
      <c r="B28" s="204" t="s">
        <v>11</v>
      </c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50"/>
      <c r="P28" s="6"/>
      <c r="Q28" s="6"/>
    </row>
    <row r="29" spans="2:17" s="7" customFormat="1" ht="36.75" customHeight="1" x14ac:dyDescent="0.25">
      <c r="B29" s="172" t="s">
        <v>28</v>
      </c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53"/>
      <c r="P29" s="6"/>
      <c r="Q29" s="6"/>
    </row>
    <row r="30" spans="2:17" s="7" customFormat="1" ht="24" customHeight="1" x14ac:dyDescent="0.25">
      <c r="B30" s="132" t="s">
        <v>14</v>
      </c>
      <c r="C30" s="132" t="s">
        <v>3</v>
      </c>
      <c r="D30" s="134" t="s">
        <v>29</v>
      </c>
      <c r="E30" s="135"/>
      <c r="F30" s="129" t="s">
        <v>83</v>
      </c>
      <c r="G30" s="129"/>
      <c r="H30" s="129"/>
      <c r="I30" s="132" t="s">
        <v>4</v>
      </c>
      <c r="J30" s="138" t="s">
        <v>10</v>
      </c>
      <c r="K30" s="138" t="s">
        <v>70</v>
      </c>
      <c r="L30" s="132" t="s">
        <v>5</v>
      </c>
      <c r="M30" s="132" t="s">
        <v>6</v>
      </c>
      <c r="N30" s="138" t="s">
        <v>92</v>
      </c>
      <c r="O30" s="54"/>
      <c r="P30" s="6"/>
      <c r="Q30" s="6"/>
    </row>
    <row r="31" spans="2:17" s="7" customFormat="1" ht="24" customHeight="1" x14ac:dyDescent="0.25">
      <c r="B31" s="133"/>
      <c r="C31" s="133"/>
      <c r="D31" s="136"/>
      <c r="E31" s="137"/>
      <c r="F31" s="109" t="s">
        <v>80</v>
      </c>
      <c r="G31" s="109" t="s">
        <v>81</v>
      </c>
      <c r="H31" s="109" t="s">
        <v>82</v>
      </c>
      <c r="I31" s="133"/>
      <c r="J31" s="139"/>
      <c r="K31" s="139"/>
      <c r="L31" s="133"/>
      <c r="M31" s="133"/>
      <c r="N31" s="139"/>
      <c r="O31" s="54"/>
      <c r="P31" s="99"/>
      <c r="Q31" s="99"/>
    </row>
    <row r="32" spans="2:17" x14ac:dyDescent="0.25">
      <c r="B32" s="11">
        <v>1</v>
      </c>
      <c r="C32" s="19"/>
      <c r="D32" s="114"/>
      <c r="E32" s="115"/>
      <c r="F32" s="103"/>
      <c r="G32" s="103"/>
      <c r="H32" s="103"/>
      <c r="I32" s="42"/>
      <c r="J32" s="13"/>
      <c r="K32" s="42"/>
      <c r="L32" s="14"/>
      <c r="M32" s="87" t="str">
        <f t="shared" ref="M32:M71" si="0">IF(OR(ISBLANK(C32),ISBLANK(L32)),"",K32*I32*L32)</f>
        <v/>
      </c>
      <c r="N32" s="16"/>
      <c r="O32" s="55"/>
    </row>
    <row r="33" spans="2:15" x14ac:dyDescent="0.25">
      <c r="B33" s="11">
        <f>B32+1</f>
        <v>2</v>
      </c>
      <c r="C33" s="19"/>
      <c r="D33" s="114"/>
      <c r="E33" s="115"/>
      <c r="F33" s="103"/>
      <c r="G33" s="103"/>
      <c r="H33" s="103"/>
      <c r="I33" s="42"/>
      <c r="J33" s="13"/>
      <c r="K33" s="42"/>
      <c r="L33" s="14"/>
      <c r="M33" s="87" t="str">
        <f t="shared" si="0"/>
        <v/>
      </c>
      <c r="N33" s="16"/>
      <c r="O33" s="56"/>
    </row>
    <row r="34" spans="2:15" x14ac:dyDescent="0.25">
      <c r="B34" s="11">
        <f t="shared" ref="B34:B71" si="1">B33+1</f>
        <v>3</v>
      </c>
      <c r="C34" s="19"/>
      <c r="D34" s="114"/>
      <c r="E34" s="115"/>
      <c r="F34" s="103"/>
      <c r="G34" s="103"/>
      <c r="H34" s="103"/>
      <c r="I34" s="42"/>
      <c r="J34" s="13"/>
      <c r="K34" s="42"/>
      <c r="L34" s="14"/>
      <c r="M34" s="87" t="str">
        <f t="shared" si="0"/>
        <v/>
      </c>
      <c r="N34" s="16"/>
      <c r="O34" s="57"/>
    </row>
    <row r="35" spans="2:15" x14ac:dyDescent="0.25">
      <c r="B35" s="11">
        <f t="shared" si="1"/>
        <v>4</v>
      </c>
      <c r="C35" s="19"/>
      <c r="D35" s="114"/>
      <c r="E35" s="115"/>
      <c r="F35" s="103"/>
      <c r="G35" s="103"/>
      <c r="H35" s="103"/>
      <c r="I35" s="42"/>
      <c r="J35" s="13"/>
      <c r="K35" s="42"/>
      <c r="L35" s="14"/>
      <c r="M35" s="87" t="str">
        <f t="shared" si="0"/>
        <v/>
      </c>
      <c r="N35" s="16"/>
      <c r="O35" s="57"/>
    </row>
    <row r="36" spans="2:15" x14ac:dyDescent="0.25">
      <c r="B36" s="11">
        <f t="shared" si="1"/>
        <v>5</v>
      </c>
      <c r="C36" s="19"/>
      <c r="D36" s="114"/>
      <c r="E36" s="115"/>
      <c r="F36" s="103"/>
      <c r="G36" s="103"/>
      <c r="H36" s="103"/>
      <c r="I36" s="42"/>
      <c r="J36" s="13"/>
      <c r="K36" s="42"/>
      <c r="L36" s="14"/>
      <c r="M36" s="87" t="str">
        <f t="shared" si="0"/>
        <v/>
      </c>
      <c r="N36" s="16"/>
      <c r="O36" s="57"/>
    </row>
    <row r="37" spans="2:15" x14ac:dyDescent="0.25">
      <c r="B37" s="11">
        <f t="shared" ref="B37:B56" si="2">B36+1</f>
        <v>6</v>
      </c>
      <c r="C37" s="19"/>
      <c r="D37" s="114"/>
      <c r="E37" s="115"/>
      <c r="F37" s="103"/>
      <c r="G37" s="103"/>
      <c r="H37" s="103"/>
      <c r="I37" s="42"/>
      <c r="J37" s="13"/>
      <c r="K37" s="42"/>
      <c r="L37" s="14"/>
      <c r="M37" s="87" t="str">
        <f t="shared" si="0"/>
        <v/>
      </c>
      <c r="N37" s="16"/>
      <c r="O37" s="57"/>
    </row>
    <row r="38" spans="2:15" x14ac:dyDescent="0.25">
      <c r="B38" s="11">
        <f t="shared" si="2"/>
        <v>7</v>
      </c>
      <c r="C38" s="19"/>
      <c r="D38" s="114"/>
      <c r="E38" s="115"/>
      <c r="F38" s="103"/>
      <c r="G38" s="103"/>
      <c r="H38" s="103"/>
      <c r="I38" s="42"/>
      <c r="J38" s="13"/>
      <c r="K38" s="42"/>
      <c r="L38" s="14"/>
      <c r="M38" s="87" t="str">
        <f t="shared" si="0"/>
        <v/>
      </c>
      <c r="N38" s="16"/>
      <c r="O38" s="57"/>
    </row>
    <row r="39" spans="2:15" x14ac:dyDescent="0.25">
      <c r="B39" s="11">
        <f t="shared" si="2"/>
        <v>8</v>
      </c>
      <c r="C39" s="19"/>
      <c r="D39" s="114"/>
      <c r="E39" s="115"/>
      <c r="F39" s="103"/>
      <c r="G39" s="103"/>
      <c r="H39" s="103"/>
      <c r="I39" s="42"/>
      <c r="J39" s="13"/>
      <c r="K39" s="42"/>
      <c r="L39" s="14"/>
      <c r="M39" s="87" t="str">
        <f t="shared" si="0"/>
        <v/>
      </c>
      <c r="N39" s="16"/>
      <c r="O39" s="57"/>
    </row>
    <row r="40" spans="2:15" x14ac:dyDescent="0.25">
      <c r="B40" s="11">
        <f t="shared" si="2"/>
        <v>9</v>
      </c>
      <c r="C40" s="19"/>
      <c r="D40" s="114"/>
      <c r="E40" s="115"/>
      <c r="F40" s="103"/>
      <c r="G40" s="103"/>
      <c r="H40" s="103"/>
      <c r="I40" s="42"/>
      <c r="J40" s="13"/>
      <c r="K40" s="42"/>
      <c r="L40" s="14"/>
      <c r="M40" s="87" t="str">
        <f t="shared" si="0"/>
        <v/>
      </c>
      <c r="N40" s="16"/>
      <c r="O40" s="57"/>
    </row>
    <row r="41" spans="2:15" x14ac:dyDescent="0.25">
      <c r="B41" s="11">
        <f t="shared" si="2"/>
        <v>10</v>
      </c>
      <c r="C41" s="19"/>
      <c r="D41" s="114"/>
      <c r="E41" s="115"/>
      <c r="F41" s="103"/>
      <c r="G41" s="103"/>
      <c r="H41" s="103"/>
      <c r="I41" s="42"/>
      <c r="J41" s="13"/>
      <c r="K41" s="42"/>
      <c r="L41" s="14"/>
      <c r="M41" s="87" t="str">
        <f t="shared" si="0"/>
        <v/>
      </c>
      <c r="N41" s="16"/>
      <c r="O41" s="57"/>
    </row>
    <row r="42" spans="2:15" x14ac:dyDescent="0.25">
      <c r="B42" s="11">
        <f t="shared" si="2"/>
        <v>11</v>
      </c>
      <c r="C42" s="19"/>
      <c r="D42" s="114"/>
      <c r="E42" s="115"/>
      <c r="F42" s="103"/>
      <c r="G42" s="103"/>
      <c r="H42" s="103"/>
      <c r="I42" s="42"/>
      <c r="J42" s="13"/>
      <c r="K42" s="42"/>
      <c r="L42" s="14"/>
      <c r="M42" s="87" t="str">
        <f t="shared" si="0"/>
        <v/>
      </c>
      <c r="N42" s="16"/>
      <c r="O42" s="57"/>
    </row>
    <row r="43" spans="2:15" x14ac:dyDescent="0.25">
      <c r="B43" s="11">
        <f t="shared" ref="B43:B53" si="3">B42+1</f>
        <v>12</v>
      </c>
      <c r="C43" s="19"/>
      <c r="D43" s="114"/>
      <c r="E43" s="115"/>
      <c r="F43" s="103"/>
      <c r="G43" s="103"/>
      <c r="H43" s="103"/>
      <c r="I43" s="42"/>
      <c r="J43" s="13"/>
      <c r="K43" s="42"/>
      <c r="L43" s="14"/>
      <c r="M43" s="87" t="str">
        <f t="shared" si="0"/>
        <v/>
      </c>
      <c r="N43" s="16"/>
      <c r="O43" s="57"/>
    </row>
    <row r="44" spans="2:15" x14ac:dyDescent="0.25">
      <c r="B44" s="11">
        <f t="shared" si="3"/>
        <v>13</v>
      </c>
      <c r="C44" s="19"/>
      <c r="D44" s="114"/>
      <c r="E44" s="115"/>
      <c r="F44" s="103"/>
      <c r="G44" s="103"/>
      <c r="H44" s="103"/>
      <c r="I44" s="42"/>
      <c r="J44" s="13"/>
      <c r="K44" s="42"/>
      <c r="L44" s="14"/>
      <c r="M44" s="87" t="str">
        <f t="shared" si="0"/>
        <v/>
      </c>
      <c r="N44" s="16"/>
      <c r="O44" s="57"/>
    </row>
    <row r="45" spans="2:15" x14ac:dyDescent="0.25">
      <c r="B45" s="11">
        <f t="shared" si="3"/>
        <v>14</v>
      </c>
      <c r="C45" s="19"/>
      <c r="D45" s="114"/>
      <c r="E45" s="115"/>
      <c r="F45" s="103"/>
      <c r="G45" s="103"/>
      <c r="H45" s="103"/>
      <c r="I45" s="42"/>
      <c r="J45" s="13"/>
      <c r="K45" s="42"/>
      <c r="L45" s="14"/>
      <c r="M45" s="87" t="str">
        <f t="shared" si="0"/>
        <v/>
      </c>
      <c r="N45" s="16"/>
      <c r="O45" s="57"/>
    </row>
    <row r="46" spans="2:15" x14ac:dyDescent="0.25">
      <c r="B46" s="11">
        <f t="shared" si="3"/>
        <v>15</v>
      </c>
      <c r="C46" s="19"/>
      <c r="D46" s="114"/>
      <c r="E46" s="115"/>
      <c r="F46" s="103"/>
      <c r="G46" s="103"/>
      <c r="H46" s="103"/>
      <c r="I46" s="42"/>
      <c r="J46" s="13"/>
      <c r="K46" s="42"/>
      <c r="L46" s="14"/>
      <c r="M46" s="87" t="str">
        <f t="shared" si="0"/>
        <v/>
      </c>
      <c r="N46" s="16"/>
      <c r="O46" s="57"/>
    </row>
    <row r="47" spans="2:15" x14ac:dyDescent="0.25">
      <c r="B47" s="11">
        <f t="shared" si="3"/>
        <v>16</v>
      </c>
      <c r="C47" s="19"/>
      <c r="D47" s="114"/>
      <c r="E47" s="115"/>
      <c r="F47" s="103"/>
      <c r="G47" s="103"/>
      <c r="H47" s="103"/>
      <c r="I47" s="42"/>
      <c r="J47" s="13"/>
      <c r="K47" s="42"/>
      <c r="L47" s="14"/>
      <c r="M47" s="87" t="str">
        <f t="shared" si="0"/>
        <v/>
      </c>
      <c r="N47" s="16"/>
      <c r="O47" s="57"/>
    </row>
    <row r="48" spans="2:15" x14ac:dyDescent="0.25">
      <c r="B48" s="11">
        <f t="shared" si="3"/>
        <v>17</v>
      </c>
      <c r="C48" s="19"/>
      <c r="D48" s="114"/>
      <c r="E48" s="115"/>
      <c r="F48" s="103"/>
      <c r="G48" s="103"/>
      <c r="H48" s="103"/>
      <c r="I48" s="42"/>
      <c r="J48" s="13"/>
      <c r="K48" s="42"/>
      <c r="L48" s="14"/>
      <c r="M48" s="87" t="str">
        <f t="shared" si="0"/>
        <v/>
      </c>
      <c r="N48" s="16"/>
      <c r="O48" s="57"/>
    </row>
    <row r="49" spans="2:15" hidden="1" outlineLevel="1" x14ac:dyDescent="0.25">
      <c r="B49" s="11">
        <f t="shared" si="3"/>
        <v>18</v>
      </c>
      <c r="C49" s="19"/>
      <c r="D49" s="114"/>
      <c r="E49" s="115"/>
      <c r="F49" s="103"/>
      <c r="G49" s="103"/>
      <c r="H49" s="103"/>
      <c r="I49" s="42"/>
      <c r="J49" s="13"/>
      <c r="K49" s="42"/>
      <c r="L49" s="14"/>
      <c r="M49" s="87" t="str">
        <f t="shared" si="0"/>
        <v/>
      </c>
      <c r="N49" s="16"/>
      <c r="O49" s="57"/>
    </row>
    <row r="50" spans="2:15" hidden="1" outlineLevel="1" x14ac:dyDescent="0.25">
      <c r="B50" s="11">
        <f t="shared" si="3"/>
        <v>19</v>
      </c>
      <c r="C50" s="19"/>
      <c r="D50" s="114"/>
      <c r="E50" s="115"/>
      <c r="F50" s="103"/>
      <c r="G50" s="103"/>
      <c r="H50" s="103"/>
      <c r="I50" s="42"/>
      <c r="J50" s="13"/>
      <c r="K50" s="42"/>
      <c r="L50" s="14"/>
      <c r="M50" s="87" t="str">
        <f t="shared" si="0"/>
        <v/>
      </c>
      <c r="N50" s="16"/>
      <c r="O50" s="57"/>
    </row>
    <row r="51" spans="2:15" hidden="1" outlineLevel="1" x14ac:dyDescent="0.25">
      <c r="B51" s="11">
        <f t="shared" si="3"/>
        <v>20</v>
      </c>
      <c r="C51" s="19"/>
      <c r="D51" s="114"/>
      <c r="E51" s="115"/>
      <c r="F51" s="103"/>
      <c r="G51" s="103"/>
      <c r="H51" s="103"/>
      <c r="I51" s="42"/>
      <c r="J51" s="13"/>
      <c r="K51" s="42"/>
      <c r="L51" s="14"/>
      <c r="M51" s="87" t="str">
        <f t="shared" si="0"/>
        <v/>
      </c>
      <c r="N51" s="16"/>
      <c r="O51" s="57"/>
    </row>
    <row r="52" spans="2:15" hidden="1" outlineLevel="1" x14ac:dyDescent="0.25">
      <c r="B52" s="11">
        <f t="shared" si="3"/>
        <v>21</v>
      </c>
      <c r="C52" s="19"/>
      <c r="D52" s="114"/>
      <c r="E52" s="115"/>
      <c r="F52" s="103"/>
      <c r="G52" s="103"/>
      <c r="H52" s="103"/>
      <c r="I52" s="42"/>
      <c r="J52" s="13"/>
      <c r="K52" s="42"/>
      <c r="L52" s="14"/>
      <c r="M52" s="87" t="str">
        <f t="shared" si="0"/>
        <v/>
      </c>
      <c r="N52" s="16"/>
      <c r="O52" s="57"/>
    </row>
    <row r="53" spans="2:15" hidden="1" outlineLevel="1" x14ac:dyDescent="0.25">
      <c r="B53" s="11">
        <f t="shared" si="3"/>
        <v>22</v>
      </c>
      <c r="C53" s="19"/>
      <c r="D53" s="114"/>
      <c r="E53" s="115"/>
      <c r="F53" s="103"/>
      <c r="G53" s="103"/>
      <c r="H53" s="103"/>
      <c r="I53" s="42"/>
      <c r="J53" s="13"/>
      <c r="K53" s="42"/>
      <c r="L53" s="14"/>
      <c r="M53" s="87" t="str">
        <f t="shared" si="0"/>
        <v/>
      </c>
      <c r="N53" s="16"/>
      <c r="O53" s="57"/>
    </row>
    <row r="54" spans="2:15" hidden="1" outlineLevel="1" x14ac:dyDescent="0.25">
      <c r="B54" s="11">
        <f t="shared" si="2"/>
        <v>23</v>
      </c>
      <c r="C54" s="19"/>
      <c r="D54" s="114"/>
      <c r="E54" s="115"/>
      <c r="F54" s="103"/>
      <c r="G54" s="103"/>
      <c r="H54" s="103"/>
      <c r="I54" s="42"/>
      <c r="J54" s="13"/>
      <c r="K54" s="42"/>
      <c r="L54" s="14"/>
      <c r="M54" s="87" t="str">
        <f t="shared" si="0"/>
        <v/>
      </c>
      <c r="N54" s="16"/>
      <c r="O54" s="57"/>
    </row>
    <row r="55" spans="2:15" hidden="1" outlineLevel="1" x14ac:dyDescent="0.25">
      <c r="B55" s="11">
        <f t="shared" si="2"/>
        <v>24</v>
      </c>
      <c r="C55" s="19"/>
      <c r="D55" s="114"/>
      <c r="E55" s="115"/>
      <c r="F55" s="103"/>
      <c r="G55" s="103"/>
      <c r="H55" s="103"/>
      <c r="I55" s="42"/>
      <c r="J55" s="13"/>
      <c r="K55" s="42"/>
      <c r="L55" s="14"/>
      <c r="M55" s="87" t="str">
        <f t="shared" si="0"/>
        <v/>
      </c>
      <c r="N55" s="16"/>
      <c r="O55" s="57"/>
    </row>
    <row r="56" spans="2:15" hidden="1" outlineLevel="1" x14ac:dyDescent="0.25">
      <c r="B56" s="11">
        <f t="shared" si="2"/>
        <v>25</v>
      </c>
      <c r="C56" s="19"/>
      <c r="D56" s="114"/>
      <c r="E56" s="115"/>
      <c r="F56" s="103"/>
      <c r="G56" s="103"/>
      <c r="H56" s="103"/>
      <c r="I56" s="42"/>
      <c r="J56" s="13"/>
      <c r="K56" s="42"/>
      <c r="L56" s="14"/>
      <c r="M56" s="87" t="str">
        <f t="shared" si="0"/>
        <v/>
      </c>
      <c r="N56" s="16"/>
      <c r="O56" s="57"/>
    </row>
    <row r="57" spans="2:15" hidden="1" outlineLevel="1" x14ac:dyDescent="0.25">
      <c r="B57" s="11">
        <f t="shared" si="1"/>
        <v>26</v>
      </c>
      <c r="C57" s="19"/>
      <c r="D57" s="114"/>
      <c r="E57" s="115"/>
      <c r="F57" s="103"/>
      <c r="G57" s="103"/>
      <c r="H57" s="103"/>
      <c r="I57" s="42"/>
      <c r="J57" s="13"/>
      <c r="K57" s="42"/>
      <c r="L57" s="14"/>
      <c r="M57" s="87" t="str">
        <f t="shared" si="0"/>
        <v/>
      </c>
      <c r="N57" s="16"/>
      <c r="O57" s="57"/>
    </row>
    <row r="58" spans="2:15" hidden="1" outlineLevel="1" x14ac:dyDescent="0.25">
      <c r="B58" s="11">
        <f t="shared" si="1"/>
        <v>27</v>
      </c>
      <c r="C58" s="19"/>
      <c r="D58" s="114"/>
      <c r="E58" s="115"/>
      <c r="F58" s="103"/>
      <c r="G58" s="103"/>
      <c r="H58" s="103"/>
      <c r="I58" s="42"/>
      <c r="J58" s="13"/>
      <c r="K58" s="42"/>
      <c r="L58" s="14"/>
      <c r="M58" s="87" t="str">
        <f t="shared" si="0"/>
        <v/>
      </c>
      <c r="N58" s="16"/>
      <c r="O58" s="57"/>
    </row>
    <row r="59" spans="2:15" hidden="1" outlineLevel="1" x14ac:dyDescent="0.25">
      <c r="B59" s="11">
        <f t="shared" si="1"/>
        <v>28</v>
      </c>
      <c r="C59" s="19"/>
      <c r="D59" s="114"/>
      <c r="E59" s="115"/>
      <c r="F59" s="103"/>
      <c r="G59" s="103"/>
      <c r="H59" s="103"/>
      <c r="I59" s="42"/>
      <c r="J59" s="13"/>
      <c r="K59" s="42"/>
      <c r="L59" s="14"/>
      <c r="M59" s="87" t="str">
        <f t="shared" si="0"/>
        <v/>
      </c>
      <c r="N59" s="16"/>
      <c r="O59" s="57"/>
    </row>
    <row r="60" spans="2:15" hidden="1" outlineLevel="1" x14ac:dyDescent="0.25">
      <c r="B60" s="11">
        <f t="shared" si="1"/>
        <v>29</v>
      </c>
      <c r="C60" s="19"/>
      <c r="D60" s="114"/>
      <c r="E60" s="115"/>
      <c r="F60" s="103"/>
      <c r="G60" s="103"/>
      <c r="H60" s="103"/>
      <c r="I60" s="42"/>
      <c r="J60" s="13"/>
      <c r="K60" s="42"/>
      <c r="L60" s="14"/>
      <c r="M60" s="87" t="str">
        <f t="shared" si="0"/>
        <v/>
      </c>
      <c r="N60" s="16"/>
      <c r="O60" s="57"/>
    </row>
    <row r="61" spans="2:15" hidden="1" outlineLevel="1" x14ac:dyDescent="0.25">
      <c r="B61" s="11">
        <f t="shared" si="1"/>
        <v>30</v>
      </c>
      <c r="C61" s="19"/>
      <c r="D61" s="114"/>
      <c r="E61" s="115"/>
      <c r="F61" s="103"/>
      <c r="G61" s="103"/>
      <c r="H61" s="103"/>
      <c r="I61" s="42"/>
      <c r="J61" s="13"/>
      <c r="K61" s="42"/>
      <c r="L61" s="14"/>
      <c r="M61" s="87" t="str">
        <f t="shared" si="0"/>
        <v/>
      </c>
      <c r="N61" s="16"/>
      <c r="O61" s="57"/>
    </row>
    <row r="62" spans="2:15" hidden="1" outlineLevel="1" x14ac:dyDescent="0.25">
      <c r="B62" s="11">
        <f t="shared" si="1"/>
        <v>31</v>
      </c>
      <c r="C62" s="19"/>
      <c r="D62" s="114"/>
      <c r="E62" s="115"/>
      <c r="F62" s="103"/>
      <c r="G62" s="103"/>
      <c r="H62" s="103"/>
      <c r="I62" s="42"/>
      <c r="J62" s="13"/>
      <c r="K62" s="42"/>
      <c r="L62" s="14"/>
      <c r="M62" s="87" t="str">
        <f t="shared" si="0"/>
        <v/>
      </c>
      <c r="N62" s="16"/>
      <c r="O62" s="57"/>
    </row>
    <row r="63" spans="2:15" hidden="1" outlineLevel="1" x14ac:dyDescent="0.25">
      <c r="B63" s="11">
        <f t="shared" si="1"/>
        <v>32</v>
      </c>
      <c r="C63" s="19"/>
      <c r="D63" s="114"/>
      <c r="E63" s="115"/>
      <c r="F63" s="103"/>
      <c r="G63" s="103"/>
      <c r="H63" s="103"/>
      <c r="I63" s="42"/>
      <c r="J63" s="13"/>
      <c r="K63" s="42"/>
      <c r="L63" s="14"/>
      <c r="M63" s="87" t="str">
        <f t="shared" si="0"/>
        <v/>
      </c>
      <c r="N63" s="16"/>
      <c r="O63" s="57"/>
    </row>
    <row r="64" spans="2:15" hidden="1" outlineLevel="1" x14ac:dyDescent="0.25">
      <c r="B64" s="11">
        <f t="shared" si="1"/>
        <v>33</v>
      </c>
      <c r="C64" s="19"/>
      <c r="D64" s="114"/>
      <c r="E64" s="115"/>
      <c r="F64" s="103"/>
      <c r="G64" s="103"/>
      <c r="H64" s="103"/>
      <c r="I64" s="42"/>
      <c r="J64" s="13"/>
      <c r="K64" s="42"/>
      <c r="L64" s="14"/>
      <c r="M64" s="87" t="str">
        <f t="shared" si="0"/>
        <v/>
      </c>
      <c r="N64" s="16"/>
      <c r="O64" s="57"/>
    </row>
    <row r="65" spans="1:17" hidden="1" outlineLevel="1" x14ac:dyDescent="0.25">
      <c r="B65" s="11">
        <f t="shared" si="1"/>
        <v>34</v>
      </c>
      <c r="C65" s="19"/>
      <c r="D65" s="114"/>
      <c r="E65" s="115"/>
      <c r="F65" s="103"/>
      <c r="G65" s="103"/>
      <c r="H65" s="103"/>
      <c r="I65" s="42"/>
      <c r="J65" s="13"/>
      <c r="K65" s="42"/>
      <c r="L65" s="14"/>
      <c r="M65" s="87" t="str">
        <f t="shared" si="0"/>
        <v/>
      </c>
      <c r="N65" s="16"/>
      <c r="O65" s="57"/>
    </row>
    <row r="66" spans="1:17" hidden="1" outlineLevel="1" x14ac:dyDescent="0.25">
      <c r="B66" s="11">
        <f t="shared" si="1"/>
        <v>35</v>
      </c>
      <c r="C66" s="19"/>
      <c r="D66" s="114"/>
      <c r="E66" s="115"/>
      <c r="F66" s="103"/>
      <c r="G66" s="103"/>
      <c r="H66" s="103"/>
      <c r="I66" s="42"/>
      <c r="J66" s="13"/>
      <c r="K66" s="42"/>
      <c r="L66" s="14"/>
      <c r="M66" s="87" t="str">
        <f t="shared" si="0"/>
        <v/>
      </c>
      <c r="N66" s="16"/>
      <c r="O66" s="57"/>
      <c r="P66" s="5"/>
      <c r="Q66" s="5"/>
    </row>
    <row r="67" spans="1:17" hidden="1" outlineLevel="1" x14ac:dyDescent="0.25">
      <c r="B67" s="11">
        <f t="shared" si="1"/>
        <v>36</v>
      </c>
      <c r="C67" s="19"/>
      <c r="D67" s="114"/>
      <c r="E67" s="115"/>
      <c r="F67" s="103"/>
      <c r="G67" s="103"/>
      <c r="H67" s="103"/>
      <c r="I67" s="42"/>
      <c r="J67" s="13"/>
      <c r="K67" s="42"/>
      <c r="L67" s="14"/>
      <c r="M67" s="87" t="str">
        <f t="shared" si="0"/>
        <v/>
      </c>
      <c r="N67" s="16"/>
      <c r="O67" s="57"/>
      <c r="P67" s="5"/>
      <c r="Q67" s="5"/>
    </row>
    <row r="68" spans="1:17" hidden="1" outlineLevel="1" x14ac:dyDescent="0.25">
      <c r="B68" s="11">
        <f t="shared" si="1"/>
        <v>37</v>
      </c>
      <c r="C68" s="19"/>
      <c r="D68" s="114"/>
      <c r="E68" s="115"/>
      <c r="F68" s="103"/>
      <c r="G68" s="103"/>
      <c r="H68" s="103"/>
      <c r="I68" s="42"/>
      <c r="J68" s="13"/>
      <c r="K68" s="42"/>
      <c r="L68" s="14"/>
      <c r="M68" s="87" t="str">
        <f t="shared" si="0"/>
        <v/>
      </c>
      <c r="N68" s="16"/>
      <c r="O68" s="57"/>
      <c r="P68" s="5"/>
      <c r="Q68" s="5"/>
    </row>
    <row r="69" spans="1:17" hidden="1" outlineLevel="1" x14ac:dyDescent="0.25">
      <c r="B69" s="11">
        <f t="shared" si="1"/>
        <v>38</v>
      </c>
      <c r="C69" s="19"/>
      <c r="D69" s="114"/>
      <c r="E69" s="115"/>
      <c r="F69" s="103"/>
      <c r="G69" s="103"/>
      <c r="H69" s="103"/>
      <c r="I69" s="42"/>
      <c r="J69" s="13"/>
      <c r="K69" s="42"/>
      <c r="L69" s="14"/>
      <c r="M69" s="87" t="str">
        <f t="shared" si="0"/>
        <v/>
      </c>
      <c r="N69" s="16"/>
      <c r="O69" s="57"/>
      <c r="P69" s="5"/>
      <c r="Q69" s="5"/>
    </row>
    <row r="70" spans="1:17" hidden="1" outlineLevel="1" x14ac:dyDescent="0.25">
      <c r="B70" s="11">
        <f t="shared" si="1"/>
        <v>39</v>
      </c>
      <c r="C70" s="19"/>
      <c r="D70" s="114"/>
      <c r="E70" s="115"/>
      <c r="F70" s="103"/>
      <c r="G70" s="103"/>
      <c r="H70" s="103"/>
      <c r="I70" s="42"/>
      <c r="J70" s="13"/>
      <c r="K70" s="42"/>
      <c r="L70" s="14"/>
      <c r="M70" s="87" t="str">
        <f t="shared" si="0"/>
        <v/>
      </c>
      <c r="N70" s="16"/>
      <c r="O70" s="57"/>
      <c r="P70" s="5"/>
      <c r="Q70" s="5"/>
    </row>
    <row r="71" spans="1:17" hidden="1" outlineLevel="1" x14ac:dyDescent="0.25">
      <c r="B71" s="11">
        <f t="shared" si="1"/>
        <v>40</v>
      </c>
      <c r="C71" s="19"/>
      <c r="D71" s="114"/>
      <c r="E71" s="115"/>
      <c r="F71" s="103"/>
      <c r="G71" s="103"/>
      <c r="H71" s="103"/>
      <c r="I71" s="42"/>
      <c r="J71" s="13"/>
      <c r="K71" s="42"/>
      <c r="L71" s="14"/>
      <c r="M71" s="87" t="str">
        <f t="shared" si="0"/>
        <v/>
      </c>
      <c r="N71" s="16"/>
      <c r="O71" s="58">
        <f>SUMIFS($M$32:$M$71,$D$32:$D$71,"Agente Cultural")</f>
        <v>0</v>
      </c>
      <c r="P71" s="5"/>
      <c r="Q71" s="5"/>
    </row>
    <row r="72" spans="1:17" ht="21.95" customHeight="1" collapsed="1" x14ac:dyDescent="0.25">
      <c r="B72" s="81" t="s">
        <v>7</v>
      </c>
      <c r="C72" s="77"/>
      <c r="D72" s="77"/>
      <c r="E72" s="77"/>
      <c r="F72" s="77"/>
      <c r="G72" s="77"/>
      <c r="H72" s="77"/>
      <c r="I72" s="77"/>
      <c r="J72" s="77"/>
      <c r="K72" s="77"/>
      <c r="L72" s="78"/>
      <c r="M72" s="79">
        <f>SUM(M32:M71)</f>
        <v>0</v>
      </c>
      <c r="N72" s="80">
        <f>IF(M72=0,0%,M72/$M$309)</f>
        <v>0</v>
      </c>
      <c r="O72" s="59">
        <f>M72-O71</f>
        <v>0</v>
      </c>
      <c r="P72" s="5"/>
      <c r="Q72" s="5"/>
    </row>
    <row r="73" spans="1:17" ht="30.75" customHeight="1" x14ac:dyDescent="0.25">
      <c r="B73" s="176" t="s">
        <v>67</v>
      </c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8"/>
      <c r="O73" s="60"/>
      <c r="P73" s="5"/>
      <c r="Q73" s="5"/>
    </row>
    <row r="74" spans="1:17" ht="24" customHeight="1" x14ac:dyDescent="0.25">
      <c r="B74" s="132" t="s">
        <v>14</v>
      </c>
      <c r="C74" s="132" t="s">
        <v>3</v>
      </c>
      <c r="D74" s="134" t="s">
        <v>29</v>
      </c>
      <c r="E74" s="135"/>
      <c r="F74" s="129" t="s">
        <v>83</v>
      </c>
      <c r="G74" s="129"/>
      <c r="H74" s="129"/>
      <c r="I74" s="132" t="s">
        <v>4</v>
      </c>
      <c r="J74" s="138" t="s">
        <v>10</v>
      </c>
      <c r="K74" s="138" t="s">
        <v>70</v>
      </c>
      <c r="L74" s="132" t="s">
        <v>5</v>
      </c>
      <c r="M74" s="132" t="s">
        <v>6</v>
      </c>
      <c r="N74" s="138" t="s">
        <v>92</v>
      </c>
      <c r="O74" s="60"/>
      <c r="P74" s="5"/>
      <c r="Q74" s="5"/>
    </row>
    <row r="75" spans="1:17" s="99" customFormat="1" ht="24" customHeight="1" x14ac:dyDescent="0.25">
      <c r="A75" s="98"/>
      <c r="B75" s="133"/>
      <c r="C75" s="133"/>
      <c r="D75" s="136"/>
      <c r="E75" s="137"/>
      <c r="F75" s="109" t="s">
        <v>80</v>
      </c>
      <c r="G75" s="109" t="s">
        <v>81</v>
      </c>
      <c r="H75" s="109" t="s">
        <v>82</v>
      </c>
      <c r="I75" s="133"/>
      <c r="J75" s="139"/>
      <c r="K75" s="139"/>
      <c r="L75" s="133"/>
      <c r="M75" s="133"/>
      <c r="N75" s="139"/>
      <c r="O75" s="60"/>
      <c r="P75" s="98"/>
      <c r="Q75" s="98"/>
    </row>
    <row r="76" spans="1:17" x14ac:dyDescent="0.25">
      <c r="B76" s="11">
        <f>B71+1</f>
        <v>41</v>
      </c>
      <c r="C76" s="19"/>
      <c r="D76" s="113"/>
      <c r="E76" s="113"/>
      <c r="F76" s="103"/>
      <c r="G76" s="103"/>
      <c r="H76" s="103"/>
      <c r="I76" s="43"/>
      <c r="J76" s="13"/>
      <c r="K76" s="43"/>
      <c r="L76" s="14"/>
      <c r="M76" s="87" t="str">
        <f t="shared" ref="M76:M115" si="4">IF(OR(ISBLANK(C76),ISBLANK(L76)),"",K76*I76*L76)</f>
        <v/>
      </c>
      <c r="N76" s="16"/>
      <c r="O76" s="57"/>
      <c r="P76" s="5"/>
      <c r="Q76" s="5"/>
    </row>
    <row r="77" spans="1:17" x14ac:dyDescent="0.25">
      <c r="B77" s="11">
        <f>B76+1</f>
        <v>42</v>
      </c>
      <c r="C77" s="19"/>
      <c r="D77" s="113"/>
      <c r="E77" s="113"/>
      <c r="F77" s="103"/>
      <c r="G77" s="103"/>
      <c r="H77" s="103"/>
      <c r="I77" s="42"/>
      <c r="J77" s="13"/>
      <c r="K77" s="42"/>
      <c r="L77" s="14"/>
      <c r="M77" s="87" t="str">
        <f t="shared" si="4"/>
        <v/>
      </c>
      <c r="N77" s="16"/>
      <c r="O77" s="57"/>
      <c r="P77" s="5"/>
      <c r="Q77" s="5"/>
    </row>
    <row r="78" spans="1:17" x14ac:dyDescent="0.25">
      <c r="B78" s="11">
        <f t="shared" ref="B78:B115" si="5">B77+1</f>
        <v>43</v>
      </c>
      <c r="C78" s="19"/>
      <c r="D78" s="113"/>
      <c r="E78" s="113"/>
      <c r="F78" s="103"/>
      <c r="G78" s="103"/>
      <c r="H78" s="103"/>
      <c r="I78" s="42"/>
      <c r="J78" s="13"/>
      <c r="K78" s="42"/>
      <c r="L78" s="14"/>
      <c r="M78" s="87" t="str">
        <f t="shared" si="4"/>
        <v/>
      </c>
      <c r="N78" s="16"/>
      <c r="O78" s="57"/>
      <c r="P78" s="5"/>
      <c r="Q78" s="5"/>
    </row>
    <row r="79" spans="1:17" x14ac:dyDescent="0.25">
      <c r="B79" s="11">
        <f t="shared" si="5"/>
        <v>44</v>
      </c>
      <c r="C79" s="19"/>
      <c r="D79" s="113"/>
      <c r="E79" s="113"/>
      <c r="F79" s="103"/>
      <c r="G79" s="103"/>
      <c r="H79" s="103"/>
      <c r="I79" s="42"/>
      <c r="J79" s="13"/>
      <c r="K79" s="42"/>
      <c r="L79" s="14"/>
      <c r="M79" s="87" t="str">
        <f t="shared" si="4"/>
        <v/>
      </c>
      <c r="N79" s="16"/>
      <c r="O79" s="57"/>
      <c r="P79" s="5"/>
      <c r="Q79" s="5"/>
    </row>
    <row r="80" spans="1:17" x14ac:dyDescent="0.25">
      <c r="B80" s="11">
        <f t="shared" ref="B80:B85" si="6">B79+1</f>
        <v>45</v>
      </c>
      <c r="C80" s="19"/>
      <c r="D80" s="113"/>
      <c r="E80" s="113"/>
      <c r="F80" s="103"/>
      <c r="G80" s="103"/>
      <c r="H80" s="103"/>
      <c r="I80" s="42"/>
      <c r="J80" s="13"/>
      <c r="K80" s="42"/>
      <c r="L80" s="14"/>
      <c r="M80" s="87" t="str">
        <f t="shared" si="4"/>
        <v/>
      </c>
      <c r="N80" s="16"/>
      <c r="O80" s="57"/>
      <c r="P80" s="5"/>
      <c r="Q80" s="5"/>
    </row>
    <row r="81" spans="2:17" x14ac:dyDescent="0.25">
      <c r="B81" s="11">
        <f t="shared" si="6"/>
        <v>46</v>
      </c>
      <c r="C81" s="19"/>
      <c r="D81" s="113"/>
      <c r="E81" s="113"/>
      <c r="F81" s="103"/>
      <c r="G81" s="103"/>
      <c r="H81" s="103"/>
      <c r="I81" s="42"/>
      <c r="J81" s="13"/>
      <c r="K81" s="42"/>
      <c r="L81" s="14"/>
      <c r="M81" s="87" t="str">
        <f t="shared" si="4"/>
        <v/>
      </c>
      <c r="N81" s="16"/>
      <c r="O81" s="57"/>
      <c r="P81" s="5"/>
      <c r="Q81" s="5"/>
    </row>
    <row r="82" spans="2:17" x14ac:dyDescent="0.25">
      <c r="B82" s="11">
        <f t="shared" si="6"/>
        <v>47</v>
      </c>
      <c r="C82" s="19"/>
      <c r="D82" s="113"/>
      <c r="E82" s="113"/>
      <c r="F82" s="103"/>
      <c r="G82" s="103"/>
      <c r="H82" s="103"/>
      <c r="I82" s="42"/>
      <c r="J82" s="13"/>
      <c r="K82" s="42"/>
      <c r="L82" s="14"/>
      <c r="M82" s="87" t="str">
        <f t="shared" si="4"/>
        <v/>
      </c>
      <c r="N82" s="16"/>
      <c r="O82" s="57"/>
      <c r="P82" s="5"/>
      <c r="Q82" s="5"/>
    </row>
    <row r="83" spans="2:17" x14ac:dyDescent="0.25">
      <c r="B83" s="11">
        <f t="shared" si="6"/>
        <v>48</v>
      </c>
      <c r="C83" s="19"/>
      <c r="D83" s="113"/>
      <c r="E83" s="113"/>
      <c r="F83" s="103"/>
      <c r="G83" s="103"/>
      <c r="H83" s="103"/>
      <c r="I83" s="42"/>
      <c r="J83" s="13"/>
      <c r="K83" s="42"/>
      <c r="L83" s="14"/>
      <c r="M83" s="87" t="str">
        <f t="shared" si="4"/>
        <v/>
      </c>
      <c r="N83" s="16"/>
      <c r="O83" s="57"/>
      <c r="P83" s="5"/>
      <c r="Q83" s="5"/>
    </row>
    <row r="84" spans="2:17" x14ac:dyDescent="0.25">
      <c r="B84" s="11">
        <f t="shared" si="6"/>
        <v>49</v>
      </c>
      <c r="C84" s="19"/>
      <c r="D84" s="113"/>
      <c r="E84" s="113"/>
      <c r="F84" s="103"/>
      <c r="G84" s="103"/>
      <c r="H84" s="103"/>
      <c r="I84" s="42"/>
      <c r="J84" s="13"/>
      <c r="K84" s="42"/>
      <c r="L84" s="14"/>
      <c r="M84" s="87" t="str">
        <f t="shared" si="4"/>
        <v/>
      </c>
      <c r="N84" s="16"/>
      <c r="O84" s="57"/>
      <c r="P84" s="5"/>
      <c r="Q84" s="5"/>
    </row>
    <row r="85" spans="2:17" x14ac:dyDescent="0.25">
      <c r="B85" s="11">
        <f t="shared" si="6"/>
        <v>50</v>
      </c>
      <c r="C85" s="19"/>
      <c r="D85" s="113"/>
      <c r="E85" s="113"/>
      <c r="F85" s="103"/>
      <c r="G85" s="103"/>
      <c r="H85" s="103"/>
      <c r="I85" s="42"/>
      <c r="J85" s="13"/>
      <c r="K85" s="42"/>
      <c r="L85" s="14"/>
      <c r="M85" s="87" t="str">
        <f t="shared" si="4"/>
        <v/>
      </c>
      <c r="N85" s="16"/>
      <c r="O85" s="57"/>
      <c r="P85" s="5"/>
      <c r="Q85" s="5"/>
    </row>
    <row r="86" spans="2:17" x14ac:dyDescent="0.25">
      <c r="B86" s="11">
        <f t="shared" ref="B86:B96" si="7">B85+1</f>
        <v>51</v>
      </c>
      <c r="C86" s="19"/>
      <c r="D86" s="113"/>
      <c r="E86" s="113"/>
      <c r="F86" s="103"/>
      <c r="G86" s="103"/>
      <c r="H86" s="103"/>
      <c r="I86" s="42"/>
      <c r="J86" s="13"/>
      <c r="K86" s="42"/>
      <c r="L86" s="14"/>
      <c r="M86" s="87" t="str">
        <f t="shared" si="4"/>
        <v/>
      </c>
      <c r="N86" s="16"/>
      <c r="O86" s="57"/>
      <c r="P86" s="5"/>
      <c r="Q86" s="5"/>
    </row>
    <row r="87" spans="2:17" x14ac:dyDescent="0.25">
      <c r="B87" s="11">
        <f t="shared" si="7"/>
        <v>52</v>
      </c>
      <c r="C87" s="19"/>
      <c r="D87" s="113"/>
      <c r="E87" s="113"/>
      <c r="F87" s="103"/>
      <c r="G87" s="103"/>
      <c r="H87" s="103"/>
      <c r="I87" s="42"/>
      <c r="J87" s="13"/>
      <c r="K87" s="42"/>
      <c r="L87" s="14"/>
      <c r="M87" s="87" t="str">
        <f t="shared" si="4"/>
        <v/>
      </c>
      <c r="N87" s="16"/>
      <c r="O87" s="57"/>
      <c r="P87" s="5"/>
      <c r="Q87" s="5"/>
    </row>
    <row r="88" spans="2:17" x14ac:dyDescent="0.25">
      <c r="B88" s="11">
        <f t="shared" si="7"/>
        <v>53</v>
      </c>
      <c r="C88" s="19"/>
      <c r="D88" s="113"/>
      <c r="E88" s="113"/>
      <c r="F88" s="103"/>
      <c r="G88" s="103"/>
      <c r="H88" s="103"/>
      <c r="I88" s="42"/>
      <c r="J88" s="13"/>
      <c r="K88" s="42"/>
      <c r="L88" s="14"/>
      <c r="M88" s="87" t="str">
        <f t="shared" si="4"/>
        <v/>
      </c>
      <c r="N88" s="16"/>
      <c r="O88" s="57"/>
      <c r="P88" s="5"/>
      <c r="Q88" s="5"/>
    </row>
    <row r="89" spans="2:17" x14ac:dyDescent="0.25">
      <c r="B89" s="11">
        <f t="shared" si="7"/>
        <v>54</v>
      </c>
      <c r="C89" s="19"/>
      <c r="D89" s="113"/>
      <c r="E89" s="113"/>
      <c r="F89" s="103"/>
      <c r="G89" s="103"/>
      <c r="H89" s="103"/>
      <c r="I89" s="42"/>
      <c r="J89" s="13"/>
      <c r="K89" s="42"/>
      <c r="L89" s="14"/>
      <c r="M89" s="87" t="str">
        <f t="shared" si="4"/>
        <v/>
      </c>
      <c r="N89" s="16"/>
      <c r="O89" s="57"/>
      <c r="P89" s="5"/>
      <c r="Q89" s="5"/>
    </row>
    <row r="90" spans="2:17" x14ac:dyDescent="0.25">
      <c r="B90" s="11">
        <f t="shared" si="7"/>
        <v>55</v>
      </c>
      <c r="C90" s="19"/>
      <c r="D90" s="113"/>
      <c r="E90" s="113"/>
      <c r="F90" s="103"/>
      <c r="G90" s="103"/>
      <c r="H90" s="103"/>
      <c r="I90" s="42"/>
      <c r="J90" s="13"/>
      <c r="K90" s="42"/>
      <c r="L90" s="14"/>
      <c r="M90" s="87" t="str">
        <f t="shared" si="4"/>
        <v/>
      </c>
      <c r="N90" s="16"/>
      <c r="O90" s="57"/>
      <c r="P90" s="5"/>
      <c r="Q90" s="5"/>
    </row>
    <row r="91" spans="2:17" x14ac:dyDescent="0.25">
      <c r="B91" s="11">
        <f t="shared" si="7"/>
        <v>56</v>
      </c>
      <c r="C91" s="19"/>
      <c r="D91" s="113"/>
      <c r="E91" s="113"/>
      <c r="F91" s="103"/>
      <c r="G91" s="103"/>
      <c r="H91" s="103"/>
      <c r="I91" s="42"/>
      <c r="J91" s="13"/>
      <c r="K91" s="42"/>
      <c r="L91" s="14"/>
      <c r="M91" s="87" t="str">
        <f t="shared" si="4"/>
        <v/>
      </c>
      <c r="N91" s="16"/>
      <c r="O91" s="57"/>
      <c r="P91" s="5"/>
      <c r="Q91" s="5"/>
    </row>
    <row r="92" spans="2:17" x14ac:dyDescent="0.25">
      <c r="B92" s="11">
        <f t="shared" si="7"/>
        <v>57</v>
      </c>
      <c r="C92" s="19"/>
      <c r="D92" s="113"/>
      <c r="E92" s="113"/>
      <c r="F92" s="103"/>
      <c r="G92" s="103"/>
      <c r="H92" s="103"/>
      <c r="I92" s="42"/>
      <c r="J92" s="13"/>
      <c r="K92" s="42"/>
      <c r="L92" s="14"/>
      <c r="M92" s="87" t="str">
        <f t="shared" si="4"/>
        <v/>
      </c>
      <c r="N92" s="16"/>
      <c r="O92" s="57"/>
      <c r="P92" s="5"/>
      <c r="Q92" s="5"/>
    </row>
    <row r="93" spans="2:17" hidden="1" outlineLevel="1" x14ac:dyDescent="0.25">
      <c r="B93" s="11">
        <f t="shared" si="7"/>
        <v>58</v>
      </c>
      <c r="C93" s="19"/>
      <c r="D93" s="113"/>
      <c r="E93" s="113"/>
      <c r="F93" s="103"/>
      <c r="G93" s="103"/>
      <c r="H93" s="103"/>
      <c r="I93" s="42"/>
      <c r="J93" s="13"/>
      <c r="K93" s="42"/>
      <c r="L93" s="14"/>
      <c r="M93" s="87" t="str">
        <f t="shared" si="4"/>
        <v/>
      </c>
      <c r="N93" s="16"/>
      <c r="O93" s="57"/>
      <c r="P93" s="5"/>
      <c r="Q93" s="5"/>
    </row>
    <row r="94" spans="2:17" hidden="1" outlineLevel="1" x14ac:dyDescent="0.25">
      <c r="B94" s="11">
        <f t="shared" si="7"/>
        <v>59</v>
      </c>
      <c r="C94" s="19"/>
      <c r="D94" s="113"/>
      <c r="E94" s="113"/>
      <c r="F94" s="103"/>
      <c r="G94" s="103"/>
      <c r="H94" s="103"/>
      <c r="I94" s="42"/>
      <c r="J94" s="13"/>
      <c r="K94" s="42"/>
      <c r="L94" s="14"/>
      <c r="M94" s="87" t="str">
        <f t="shared" si="4"/>
        <v/>
      </c>
      <c r="N94" s="16"/>
      <c r="O94" s="57"/>
      <c r="P94" s="5"/>
      <c r="Q94" s="5"/>
    </row>
    <row r="95" spans="2:17" hidden="1" outlineLevel="1" x14ac:dyDescent="0.25">
      <c r="B95" s="11">
        <f t="shared" si="7"/>
        <v>60</v>
      </c>
      <c r="C95" s="19"/>
      <c r="D95" s="113"/>
      <c r="E95" s="113"/>
      <c r="F95" s="103"/>
      <c r="G95" s="103"/>
      <c r="H95" s="103"/>
      <c r="I95" s="42"/>
      <c r="J95" s="13"/>
      <c r="K95" s="42"/>
      <c r="L95" s="14"/>
      <c r="M95" s="87" t="str">
        <f t="shared" si="4"/>
        <v/>
      </c>
      <c r="N95" s="16"/>
      <c r="O95" s="57"/>
      <c r="P95" s="5"/>
      <c r="Q95" s="5"/>
    </row>
    <row r="96" spans="2:17" hidden="1" outlineLevel="1" x14ac:dyDescent="0.25">
      <c r="B96" s="11">
        <f t="shared" si="7"/>
        <v>61</v>
      </c>
      <c r="C96" s="19"/>
      <c r="D96" s="113"/>
      <c r="E96" s="113"/>
      <c r="F96" s="103"/>
      <c r="G96" s="103"/>
      <c r="H96" s="103"/>
      <c r="I96" s="42"/>
      <c r="J96" s="13"/>
      <c r="K96" s="42"/>
      <c r="L96" s="14"/>
      <c r="M96" s="87" t="str">
        <f t="shared" si="4"/>
        <v/>
      </c>
      <c r="N96" s="16"/>
      <c r="O96" s="57"/>
      <c r="P96" s="5"/>
      <c r="Q96" s="5"/>
    </row>
    <row r="97" spans="2:17" hidden="1" outlineLevel="1" x14ac:dyDescent="0.25">
      <c r="B97" s="11">
        <f t="shared" si="5"/>
        <v>62</v>
      </c>
      <c r="C97" s="19"/>
      <c r="D97" s="113"/>
      <c r="E97" s="113"/>
      <c r="F97" s="103"/>
      <c r="G97" s="103"/>
      <c r="H97" s="103"/>
      <c r="I97" s="42"/>
      <c r="J97" s="13"/>
      <c r="K97" s="42"/>
      <c r="L97" s="14"/>
      <c r="M97" s="87" t="str">
        <f t="shared" si="4"/>
        <v/>
      </c>
      <c r="N97" s="16"/>
      <c r="O97" s="57"/>
      <c r="P97" s="5"/>
      <c r="Q97" s="5"/>
    </row>
    <row r="98" spans="2:17" hidden="1" outlineLevel="1" x14ac:dyDescent="0.25">
      <c r="B98" s="11">
        <f t="shared" si="5"/>
        <v>63</v>
      </c>
      <c r="C98" s="19"/>
      <c r="D98" s="113"/>
      <c r="E98" s="113"/>
      <c r="F98" s="103"/>
      <c r="G98" s="103"/>
      <c r="H98" s="103"/>
      <c r="I98" s="42"/>
      <c r="J98" s="13"/>
      <c r="K98" s="42"/>
      <c r="L98" s="14"/>
      <c r="M98" s="87" t="str">
        <f t="shared" si="4"/>
        <v/>
      </c>
      <c r="N98" s="16"/>
      <c r="O98" s="57"/>
      <c r="P98" s="5"/>
      <c r="Q98" s="5"/>
    </row>
    <row r="99" spans="2:17" hidden="1" outlineLevel="1" x14ac:dyDescent="0.25">
      <c r="B99" s="11">
        <f t="shared" si="5"/>
        <v>64</v>
      </c>
      <c r="C99" s="19"/>
      <c r="D99" s="113"/>
      <c r="E99" s="113"/>
      <c r="F99" s="103"/>
      <c r="G99" s="103"/>
      <c r="H99" s="103"/>
      <c r="I99" s="42"/>
      <c r="J99" s="13"/>
      <c r="K99" s="42"/>
      <c r="L99" s="14"/>
      <c r="M99" s="87" t="str">
        <f t="shared" si="4"/>
        <v/>
      </c>
      <c r="N99" s="16"/>
      <c r="O99" s="57"/>
      <c r="P99" s="5"/>
      <c r="Q99" s="5"/>
    </row>
    <row r="100" spans="2:17" hidden="1" outlineLevel="1" x14ac:dyDescent="0.25">
      <c r="B100" s="11">
        <f t="shared" si="5"/>
        <v>65</v>
      </c>
      <c r="C100" s="19"/>
      <c r="D100" s="113"/>
      <c r="E100" s="113"/>
      <c r="F100" s="103"/>
      <c r="G100" s="103"/>
      <c r="H100" s="103"/>
      <c r="I100" s="42"/>
      <c r="J100" s="13"/>
      <c r="K100" s="42"/>
      <c r="L100" s="14"/>
      <c r="M100" s="87" t="str">
        <f t="shared" si="4"/>
        <v/>
      </c>
      <c r="N100" s="16"/>
      <c r="O100" s="57"/>
      <c r="P100" s="5"/>
      <c r="Q100" s="5"/>
    </row>
    <row r="101" spans="2:17" hidden="1" outlineLevel="1" x14ac:dyDescent="0.25">
      <c r="B101" s="11">
        <f t="shared" si="5"/>
        <v>66</v>
      </c>
      <c r="C101" s="19"/>
      <c r="D101" s="113"/>
      <c r="E101" s="113"/>
      <c r="F101" s="103"/>
      <c r="G101" s="103"/>
      <c r="H101" s="103"/>
      <c r="I101" s="42"/>
      <c r="J101" s="13"/>
      <c r="K101" s="42"/>
      <c r="L101" s="14"/>
      <c r="M101" s="87" t="str">
        <f t="shared" si="4"/>
        <v/>
      </c>
      <c r="N101" s="16"/>
      <c r="O101" s="57"/>
      <c r="P101" s="5"/>
      <c r="Q101" s="5"/>
    </row>
    <row r="102" spans="2:17" hidden="1" outlineLevel="1" x14ac:dyDescent="0.25">
      <c r="B102" s="11">
        <f t="shared" si="5"/>
        <v>67</v>
      </c>
      <c r="C102" s="19"/>
      <c r="D102" s="113"/>
      <c r="E102" s="113"/>
      <c r="F102" s="103"/>
      <c r="G102" s="103"/>
      <c r="H102" s="103"/>
      <c r="I102" s="42"/>
      <c r="J102" s="13"/>
      <c r="K102" s="42"/>
      <c r="L102" s="14"/>
      <c r="M102" s="87" t="str">
        <f t="shared" si="4"/>
        <v/>
      </c>
      <c r="N102" s="16"/>
      <c r="O102" s="57"/>
      <c r="P102" s="5"/>
      <c r="Q102" s="5"/>
    </row>
    <row r="103" spans="2:17" hidden="1" outlineLevel="1" x14ac:dyDescent="0.25">
      <c r="B103" s="11">
        <f t="shared" si="5"/>
        <v>68</v>
      </c>
      <c r="C103" s="19"/>
      <c r="D103" s="113"/>
      <c r="E103" s="113"/>
      <c r="F103" s="103"/>
      <c r="G103" s="103"/>
      <c r="H103" s="103"/>
      <c r="I103" s="42"/>
      <c r="J103" s="13"/>
      <c r="K103" s="42"/>
      <c r="L103" s="14"/>
      <c r="M103" s="87" t="str">
        <f t="shared" si="4"/>
        <v/>
      </c>
      <c r="N103" s="16"/>
      <c r="O103" s="57"/>
      <c r="P103" s="5"/>
      <c r="Q103" s="5"/>
    </row>
    <row r="104" spans="2:17" hidden="1" outlineLevel="1" x14ac:dyDescent="0.25">
      <c r="B104" s="11">
        <f t="shared" si="5"/>
        <v>69</v>
      </c>
      <c r="C104" s="19"/>
      <c r="D104" s="113"/>
      <c r="E104" s="113"/>
      <c r="F104" s="103"/>
      <c r="G104" s="103"/>
      <c r="H104" s="103"/>
      <c r="I104" s="42"/>
      <c r="J104" s="13"/>
      <c r="K104" s="42"/>
      <c r="L104" s="14"/>
      <c r="M104" s="87" t="str">
        <f t="shared" si="4"/>
        <v/>
      </c>
      <c r="N104" s="16"/>
      <c r="O104" s="57"/>
      <c r="P104" s="5"/>
      <c r="Q104" s="5"/>
    </row>
    <row r="105" spans="2:17" hidden="1" outlineLevel="1" x14ac:dyDescent="0.25">
      <c r="B105" s="11">
        <f t="shared" si="5"/>
        <v>70</v>
      </c>
      <c r="C105" s="19"/>
      <c r="D105" s="113"/>
      <c r="E105" s="113"/>
      <c r="F105" s="103"/>
      <c r="G105" s="103"/>
      <c r="H105" s="103"/>
      <c r="I105" s="42"/>
      <c r="J105" s="13"/>
      <c r="K105" s="42"/>
      <c r="L105" s="14"/>
      <c r="M105" s="87" t="str">
        <f t="shared" si="4"/>
        <v/>
      </c>
      <c r="N105" s="16"/>
      <c r="O105" s="57"/>
      <c r="P105" s="5"/>
      <c r="Q105" s="5"/>
    </row>
    <row r="106" spans="2:17" hidden="1" outlineLevel="1" x14ac:dyDescent="0.25">
      <c r="B106" s="11">
        <f t="shared" si="5"/>
        <v>71</v>
      </c>
      <c r="C106" s="19"/>
      <c r="D106" s="113"/>
      <c r="E106" s="113"/>
      <c r="F106" s="103"/>
      <c r="G106" s="103"/>
      <c r="H106" s="103"/>
      <c r="I106" s="42"/>
      <c r="J106" s="13"/>
      <c r="K106" s="42"/>
      <c r="L106" s="14"/>
      <c r="M106" s="87" t="str">
        <f t="shared" si="4"/>
        <v/>
      </c>
      <c r="N106" s="16"/>
      <c r="O106" s="57"/>
      <c r="P106" s="5"/>
      <c r="Q106" s="5"/>
    </row>
    <row r="107" spans="2:17" hidden="1" outlineLevel="1" x14ac:dyDescent="0.25">
      <c r="B107" s="11">
        <f t="shared" si="5"/>
        <v>72</v>
      </c>
      <c r="C107" s="19"/>
      <c r="D107" s="113"/>
      <c r="E107" s="113"/>
      <c r="F107" s="103"/>
      <c r="G107" s="103"/>
      <c r="H107" s="103"/>
      <c r="I107" s="42"/>
      <c r="J107" s="13"/>
      <c r="K107" s="42"/>
      <c r="L107" s="14"/>
      <c r="M107" s="87" t="str">
        <f t="shared" si="4"/>
        <v/>
      </c>
      <c r="N107" s="16"/>
      <c r="O107" s="57"/>
      <c r="P107" s="5"/>
      <c r="Q107" s="5"/>
    </row>
    <row r="108" spans="2:17" hidden="1" outlineLevel="1" x14ac:dyDescent="0.25">
      <c r="B108" s="11">
        <f t="shared" si="5"/>
        <v>73</v>
      </c>
      <c r="C108" s="19"/>
      <c r="D108" s="113"/>
      <c r="E108" s="113"/>
      <c r="F108" s="103"/>
      <c r="G108" s="103"/>
      <c r="H108" s="103"/>
      <c r="I108" s="42"/>
      <c r="J108" s="13"/>
      <c r="K108" s="42"/>
      <c r="L108" s="14"/>
      <c r="M108" s="87" t="str">
        <f t="shared" si="4"/>
        <v/>
      </c>
      <c r="N108" s="16"/>
      <c r="O108" s="57"/>
      <c r="P108" s="5"/>
      <c r="Q108" s="5"/>
    </row>
    <row r="109" spans="2:17" hidden="1" outlineLevel="1" x14ac:dyDescent="0.25">
      <c r="B109" s="11">
        <f t="shared" si="5"/>
        <v>74</v>
      </c>
      <c r="C109" s="19"/>
      <c r="D109" s="113"/>
      <c r="E109" s="113"/>
      <c r="F109" s="103"/>
      <c r="G109" s="103"/>
      <c r="H109" s="103"/>
      <c r="I109" s="42"/>
      <c r="J109" s="13"/>
      <c r="K109" s="42"/>
      <c r="L109" s="14"/>
      <c r="M109" s="87" t="str">
        <f t="shared" si="4"/>
        <v/>
      </c>
      <c r="N109" s="16"/>
      <c r="O109" s="57"/>
    </row>
    <row r="110" spans="2:17" hidden="1" outlineLevel="1" x14ac:dyDescent="0.25">
      <c r="B110" s="11">
        <f t="shared" si="5"/>
        <v>75</v>
      </c>
      <c r="C110" s="19"/>
      <c r="D110" s="113"/>
      <c r="E110" s="113"/>
      <c r="F110" s="103"/>
      <c r="G110" s="103"/>
      <c r="H110" s="103"/>
      <c r="I110" s="42"/>
      <c r="J110" s="13"/>
      <c r="K110" s="42"/>
      <c r="L110" s="14"/>
      <c r="M110" s="87" t="str">
        <f t="shared" si="4"/>
        <v/>
      </c>
      <c r="N110" s="16"/>
      <c r="O110" s="57"/>
    </row>
    <row r="111" spans="2:17" hidden="1" outlineLevel="1" x14ac:dyDescent="0.25">
      <c r="B111" s="11">
        <f t="shared" si="5"/>
        <v>76</v>
      </c>
      <c r="C111" s="19"/>
      <c r="D111" s="113"/>
      <c r="E111" s="113"/>
      <c r="F111" s="103"/>
      <c r="G111" s="103"/>
      <c r="H111" s="103"/>
      <c r="I111" s="42"/>
      <c r="J111" s="13"/>
      <c r="K111" s="42"/>
      <c r="L111" s="14"/>
      <c r="M111" s="87" t="str">
        <f t="shared" si="4"/>
        <v/>
      </c>
      <c r="N111" s="16"/>
      <c r="O111" s="57"/>
    </row>
    <row r="112" spans="2:17" hidden="1" outlineLevel="1" x14ac:dyDescent="0.25">
      <c r="B112" s="11">
        <f t="shared" si="5"/>
        <v>77</v>
      </c>
      <c r="C112" s="19"/>
      <c r="D112" s="113"/>
      <c r="E112" s="113"/>
      <c r="F112" s="103"/>
      <c r="G112" s="103"/>
      <c r="H112" s="103"/>
      <c r="I112" s="42"/>
      <c r="J112" s="13"/>
      <c r="K112" s="42"/>
      <c r="L112" s="14"/>
      <c r="M112" s="87" t="str">
        <f t="shared" si="4"/>
        <v/>
      </c>
      <c r="N112" s="16"/>
      <c r="O112" s="57"/>
    </row>
    <row r="113" spans="1:15" hidden="1" outlineLevel="1" x14ac:dyDescent="0.25">
      <c r="B113" s="11">
        <f t="shared" si="5"/>
        <v>78</v>
      </c>
      <c r="C113" s="19"/>
      <c r="D113" s="113"/>
      <c r="E113" s="113"/>
      <c r="F113" s="103"/>
      <c r="G113" s="103"/>
      <c r="H113" s="103"/>
      <c r="I113" s="42"/>
      <c r="J113" s="13"/>
      <c r="K113" s="42"/>
      <c r="L113" s="14"/>
      <c r="M113" s="87" t="str">
        <f t="shared" si="4"/>
        <v/>
      </c>
      <c r="N113" s="16"/>
      <c r="O113" s="57"/>
    </row>
    <row r="114" spans="1:15" hidden="1" outlineLevel="1" x14ac:dyDescent="0.25">
      <c r="B114" s="11">
        <f t="shared" si="5"/>
        <v>79</v>
      </c>
      <c r="C114" s="19"/>
      <c r="D114" s="113"/>
      <c r="E114" s="113"/>
      <c r="F114" s="103"/>
      <c r="G114" s="103"/>
      <c r="H114" s="103"/>
      <c r="I114" s="42"/>
      <c r="J114" s="13"/>
      <c r="K114" s="42"/>
      <c r="L114" s="14"/>
      <c r="M114" s="87" t="str">
        <f t="shared" si="4"/>
        <v/>
      </c>
      <c r="N114" s="16"/>
      <c r="O114" s="57"/>
    </row>
    <row r="115" spans="1:15" hidden="1" outlineLevel="1" x14ac:dyDescent="0.25">
      <c r="B115" s="11">
        <f t="shared" si="5"/>
        <v>80</v>
      </c>
      <c r="C115" s="19"/>
      <c r="D115" s="113"/>
      <c r="E115" s="113"/>
      <c r="F115" s="103"/>
      <c r="G115" s="103"/>
      <c r="H115" s="103"/>
      <c r="I115" s="42"/>
      <c r="J115" s="13"/>
      <c r="K115" s="42"/>
      <c r="L115" s="14"/>
      <c r="M115" s="87" t="str">
        <f t="shared" si="4"/>
        <v/>
      </c>
      <c r="N115" s="16"/>
      <c r="O115" s="58">
        <f>SUMIFS($M$76:$M$115,$D$76:$D$115,"Agente Cultural")</f>
        <v>0</v>
      </c>
    </row>
    <row r="116" spans="1:15" ht="21.95" customHeight="1" collapsed="1" x14ac:dyDescent="0.25">
      <c r="B116" s="81" t="s">
        <v>7</v>
      </c>
      <c r="C116" s="77"/>
      <c r="D116" s="77"/>
      <c r="E116" s="77"/>
      <c r="F116" s="77"/>
      <c r="G116" s="77"/>
      <c r="H116" s="77"/>
      <c r="I116" s="77"/>
      <c r="J116" s="77"/>
      <c r="K116" s="77"/>
      <c r="L116" s="78"/>
      <c r="M116" s="79">
        <f>SUM(M76:M115)</f>
        <v>0</v>
      </c>
      <c r="N116" s="80">
        <f>IF(M116=0,0%,M116/$M$309)</f>
        <v>0</v>
      </c>
      <c r="O116" s="59">
        <f>M116-O115</f>
        <v>0</v>
      </c>
    </row>
    <row r="117" spans="1:15" ht="36" customHeight="1" x14ac:dyDescent="0.25">
      <c r="B117" s="116" t="s">
        <v>93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8"/>
      <c r="O117" s="60"/>
    </row>
    <row r="118" spans="1:15" ht="41.25" customHeight="1" x14ac:dyDescent="0.25">
      <c r="B118" s="179" t="s">
        <v>94</v>
      </c>
      <c r="C118" s="180"/>
      <c r="D118" s="180"/>
      <c r="E118" s="180"/>
      <c r="F118" s="180"/>
      <c r="G118" s="180"/>
      <c r="H118" s="180"/>
      <c r="I118" s="180"/>
      <c r="J118" s="180"/>
      <c r="K118" s="180"/>
      <c r="L118" s="180"/>
      <c r="M118" s="180"/>
      <c r="N118" s="181"/>
      <c r="O118" s="61"/>
    </row>
    <row r="119" spans="1:15" ht="24" customHeight="1" x14ac:dyDescent="0.25">
      <c r="B119" s="132" t="s">
        <v>14</v>
      </c>
      <c r="C119" s="132" t="s">
        <v>3</v>
      </c>
      <c r="D119" s="134" t="s">
        <v>29</v>
      </c>
      <c r="E119" s="135"/>
      <c r="F119" s="211" t="s">
        <v>83</v>
      </c>
      <c r="G119" s="212"/>
      <c r="H119" s="213"/>
      <c r="I119" s="132" t="s">
        <v>4</v>
      </c>
      <c r="J119" s="138" t="s">
        <v>10</v>
      </c>
      <c r="K119" s="138" t="s">
        <v>70</v>
      </c>
      <c r="L119" s="132" t="s">
        <v>5</v>
      </c>
      <c r="M119" s="132" t="s">
        <v>6</v>
      </c>
      <c r="N119" s="138" t="s">
        <v>92</v>
      </c>
      <c r="O119" s="60"/>
    </row>
    <row r="120" spans="1:15" s="99" customFormat="1" ht="24" customHeight="1" x14ac:dyDescent="0.25">
      <c r="A120" s="98"/>
      <c r="B120" s="133"/>
      <c r="C120" s="133"/>
      <c r="D120" s="136"/>
      <c r="E120" s="137"/>
      <c r="F120" s="109" t="s">
        <v>80</v>
      </c>
      <c r="G120" s="109" t="s">
        <v>81</v>
      </c>
      <c r="H120" s="109" t="s">
        <v>82</v>
      </c>
      <c r="I120" s="133"/>
      <c r="J120" s="139"/>
      <c r="K120" s="139"/>
      <c r="L120" s="133"/>
      <c r="M120" s="133"/>
      <c r="N120" s="139"/>
      <c r="O120" s="60"/>
    </row>
    <row r="121" spans="1:15" x14ac:dyDescent="0.25">
      <c r="B121" s="11">
        <f>B115+1</f>
        <v>81</v>
      </c>
      <c r="C121" s="19"/>
      <c r="D121" s="114"/>
      <c r="E121" s="115"/>
      <c r="F121" s="111"/>
      <c r="G121" s="111"/>
      <c r="H121" s="111"/>
      <c r="I121" s="42"/>
      <c r="J121" s="13"/>
      <c r="K121" s="42"/>
      <c r="L121" s="17"/>
      <c r="M121" s="87" t="str">
        <f t="shared" ref="M121:M160" si="8">IF(OR(ISBLANK(C121),ISBLANK(L121)),"",K121*I121*L121)</f>
        <v/>
      </c>
      <c r="N121" s="16"/>
      <c r="O121" s="62"/>
    </row>
    <row r="122" spans="1:15" x14ac:dyDescent="0.25">
      <c r="B122" s="11">
        <f>B121+1</f>
        <v>82</v>
      </c>
      <c r="C122" s="19"/>
      <c r="D122" s="114"/>
      <c r="E122" s="115"/>
      <c r="F122" s="111"/>
      <c r="G122" s="111"/>
      <c r="H122" s="111"/>
      <c r="I122" s="42"/>
      <c r="J122" s="13"/>
      <c r="K122" s="42"/>
      <c r="L122" s="17"/>
      <c r="M122" s="87" t="str">
        <f t="shared" si="8"/>
        <v/>
      </c>
      <c r="N122" s="16"/>
      <c r="O122" s="62"/>
    </row>
    <row r="123" spans="1:15" x14ac:dyDescent="0.25">
      <c r="B123" s="11">
        <f t="shared" ref="B123:B160" si="9">B122+1</f>
        <v>83</v>
      </c>
      <c r="C123" s="19"/>
      <c r="D123" s="114"/>
      <c r="E123" s="115"/>
      <c r="F123" s="111"/>
      <c r="G123" s="111"/>
      <c r="H123" s="111"/>
      <c r="I123" s="42"/>
      <c r="J123" s="13"/>
      <c r="K123" s="42"/>
      <c r="L123" s="17"/>
      <c r="M123" s="87" t="str">
        <f t="shared" si="8"/>
        <v/>
      </c>
      <c r="N123" s="16"/>
      <c r="O123" s="62"/>
    </row>
    <row r="124" spans="1:15" x14ac:dyDescent="0.25">
      <c r="B124" s="11">
        <f t="shared" si="9"/>
        <v>84</v>
      </c>
      <c r="C124" s="19"/>
      <c r="D124" s="114"/>
      <c r="E124" s="115"/>
      <c r="F124" s="111"/>
      <c r="G124" s="111"/>
      <c r="H124" s="111"/>
      <c r="I124" s="42"/>
      <c r="J124" s="13"/>
      <c r="K124" s="42"/>
      <c r="L124" s="17"/>
      <c r="M124" s="87" t="str">
        <f t="shared" si="8"/>
        <v/>
      </c>
      <c r="N124" s="16"/>
      <c r="O124" s="62"/>
    </row>
    <row r="125" spans="1:15" x14ac:dyDescent="0.25">
      <c r="B125" s="11">
        <f t="shared" si="9"/>
        <v>85</v>
      </c>
      <c r="C125" s="19"/>
      <c r="D125" s="114"/>
      <c r="E125" s="115"/>
      <c r="F125" s="111"/>
      <c r="G125" s="111"/>
      <c r="H125" s="111"/>
      <c r="I125" s="42"/>
      <c r="J125" s="13"/>
      <c r="K125" s="42"/>
      <c r="L125" s="17"/>
      <c r="M125" s="87" t="str">
        <f t="shared" si="8"/>
        <v/>
      </c>
      <c r="N125" s="16"/>
      <c r="O125" s="63"/>
    </row>
    <row r="126" spans="1:15" x14ac:dyDescent="0.25">
      <c r="B126" s="11">
        <f t="shared" si="9"/>
        <v>86</v>
      </c>
      <c r="C126" s="19"/>
      <c r="D126" s="114"/>
      <c r="E126" s="115"/>
      <c r="F126" s="111"/>
      <c r="G126" s="111"/>
      <c r="H126" s="111"/>
      <c r="I126" s="42"/>
      <c r="J126" s="13"/>
      <c r="K126" s="42"/>
      <c r="L126" s="17"/>
      <c r="M126" s="87" t="str">
        <f t="shared" si="8"/>
        <v/>
      </c>
      <c r="N126" s="16"/>
      <c r="O126" s="63"/>
    </row>
    <row r="127" spans="1:15" x14ac:dyDescent="0.25">
      <c r="B127" s="11">
        <f t="shared" si="9"/>
        <v>87</v>
      </c>
      <c r="C127" s="19"/>
      <c r="D127" s="114"/>
      <c r="E127" s="115"/>
      <c r="F127" s="103"/>
      <c r="G127" s="103"/>
      <c r="H127" s="103"/>
      <c r="I127" s="42"/>
      <c r="J127" s="13"/>
      <c r="K127" s="42"/>
      <c r="L127" s="17"/>
      <c r="M127" s="87" t="str">
        <f t="shared" si="8"/>
        <v/>
      </c>
      <c r="N127" s="16"/>
      <c r="O127" s="63"/>
    </row>
    <row r="128" spans="1:15" x14ac:dyDescent="0.25">
      <c r="B128" s="11">
        <f t="shared" si="9"/>
        <v>88</v>
      </c>
      <c r="C128" s="19"/>
      <c r="D128" s="114"/>
      <c r="E128" s="115"/>
      <c r="F128" s="103"/>
      <c r="G128" s="103"/>
      <c r="H128" s="103"/>
      <c r="I128" s="42"/>
      <c r="J128" s="13"/>
      <c r="K128" s="42"/>
      <c r="L128" s="17"/>
      <c r="M128" s="87" t="str">
        <f t="shared" si="8"/>
        <v/>
      </c>
      <c r="N128" s="16"/>
      <c r="O128" s="63"/>
    </row>
    <row r="129" spans="2:17" x14ac:dyDescent="0.25">
      <c r="B129" s="11">
        <f t="shared" si="9"/>
        <v>89</v>
      </c>
      <c r="C129" s="19"/>
      <c r="D129" s="114"/>
      <c r="E129" s="115"/>
      <c r="F129" s="103"/>
      <c r="G129" s="103"/>
      <c r="H129" s="103"/>
      <c r="I129" s="42"/>
      <c r="J129" s="13"/>
      <c r="K129" s="42"/>
      <c r="L129" s="17"/>
      <c r="M129" s="87" t="str">
        <f t="shared" si="8"/>
        <v/>
      </c>
      <c r="N129" s="16"/>
      <c r="O129" s="63"/>
    </row>
    <row r="130" spans="2:17" x14ac:dyDescent="0.25">
      <c r="B130" s="11">
        <f t="shared" si="9"/>
        <v>90</v>
      </c>
      <c r="C130" s="19"/>
      <c r="D130" s="114"/>
      <c r="E130" s="115"/>
      <c r="F130" s="103"/>
      <c r="G130" s="103"/>
      <c r="H130" s="103"/>
      <c r="I130" s="42"/>
      <c r="J130" s="13"/>
      <c r="K130" s="42"/>
      <c r="L130" s="17"/>
      <c r="M130" s="87" t="str">
        <f t="shared" si="8"/>
        <v/>
      </c>
      <c r="N130" s="16"/>
      <c r="O130" s="64"/>
    </row>
    <row r="131" spans="2:17" x14ac:dyDescent="0.25">
      <c r="B131" s="11">
        <f t="shared" si="9"/>
        <v>91</v>
      </c>
      <c r="C131" s="19"/>
      <c r="D131" s="114"/>
      <c r="E131" s="115"/>
      <c r="F131" s="103"/>
      <c r="G131" s="103"/>
      <c r="H131" s="103"/>
      <c r="I131" s="42"/>
      <c r="J131" s="13"/>
      <c r="K131" s="42"/>
      <c r="L131" s="17"/>
      <c r="M131" s="87" t="str">
        <f t="shared" si="8"/>
        <v/>
      </c>
      <c r="N131" s="16"/>
      <c r="O131" s="64"/>
      <c r="P131" s="5"/>
      <c r="Q131" s="5"/>
    </row>
    <row r="132" spans="2:17" x14ac:dyDescent="0.25">
      <c r="B132" s="11">
        <f t="shared" si="9"/>
        <v>92</v>
      </c>
      <c r="C132" s="19"/>
      <c r="D132" s="114"/>
      <c r="E132" s="115"/>
      <c r="F132" s="103"/>
      <c r="G132" s="103"/>
      <c r="H132" s="103"/>
      <c r="I132" s="42"/>
      <c r="J132" s="13"/>
      <c r="K132" s="42"/>
      <c r="L132" s="17"/>
      <c r="M132" s="87" t="str">
        <f t="shared" si="8"/>
        <v/>
      </c>
      <c r="N132" s="16"/>
      <c r="O132" s="64"/>
      <c r="P132" s="5"/>
      <c r="Q132" s="5"/>
    </row>
    <row r="133" spans="2:17" x14ac:dyDescent="0.25">
      <c r="B133" s="11">
        <f t="shared" si="9"/>
        <v>93</v>
      </c>
      <c r="C133" s="19"/>
      <c r="D133" s="114"/>
      <c r="E133" s="115"/>
      <c r="F133" s="103"/>
      <c r="G133" s="103"/>
      <c r="H133" s="103"/>
      <c r="I133" s="42"/>
      <c r="J133" s="13"/>
      <c r="K133" s="42"/>
      <c r="L133" s="17"/>
      <c r="M133" s="87" t="str">
        <f t="shared" si="8"/>
        <v/>
      </c>
      <c r="N133" s="16"/>
      <c r="O133" s="64"/>
      <c r="P133" s="5"/>
      <c r="Q133" s="5"/>
    </row>
    <row r="134" spans="2:17" x14ac:dyDescent="0.25">
      <c r="B134" s="11">
        <f t="shared" si="9"/>
        <v>94</v>
      </c>
      <c r="C134" s="19"/>
      <c r="D134" s="114"/>
      <c r="E134" s="115"/>
      <c r="F134" s="103"/>
      <c r="G134" s="103"/>
      <c r="H134" s="103"/>
      <c r="I134" s="42"/>
      <c r="J134" s="13"/>
      <c r="K134" s="42"/>
      <c r="L134" s="17"/>
      <c r="M134" s="87" t="str">
        <f t="shared" si="8"/>
        <v/>
      </c>
      <c r="N134" s="16"/>
      <c r="O134" s="64"/>
      <c r="P134" s="5"/>
      <c r="Q134" s="5"/>
    </row>
    <row r="135" spans="2:17" x14ac:dyDescent="0.25">
      <c r="B135" s="11">
        <f t="shared" si="9"/>
        <v>95</v>
      </c>
      <c r="C135" s="19"/>
      <c r="D135" s="114"/>
      <c r="E135" s="115"/>
      <c r="F135" s="103"/>
      <c r="G135" s="103"/>
      <c r="H135" s="103"/>
      <c r="I135" s="42"/>
      <c r="J135" s="13"/>
      <c r="K135" s="42"/>
      <c r="L135" s="17"/>
      <c r="M135" s="87" t="str">
        <f t="shared" si="8"/>
        <v/>
      </c>
      <c r="N135" s="16"/>
      <c r="O135" s="64"/>
      <c r="P135" s="5"/>
      <c r="Q135" s="5"/>
    </row>
    <row r="136" spans="2:17" x14ac:dyDescent="0.25">
      <c r="B136" s="11">
        <f t="shared" si="9"/>
        <v>96</v>
      </c>
      <c r="C136" s="19"/>
      <c r="D136" s="114"/>
      <c r="E136" s="115"/>
      <c r="F136" s="103"/>
      <c r="G136" s="103"/>
      <c r="H136" s="103"/>
      <c r="I136" s="42"/>
      <c r="J136" s="13"/>
      <c r="K136" s="42"/>
      <c r="L136" s="17"/>
      <c r="M136" s="87" t="str">
        <f t="shared" si="8"/>
        <v/>
      </c>
      <c r="N136" s="16"/>
      <c r="O136" s="64"/>
      <c r="P136" s="5"/>
      <c r="Q136" s="5"/>
    </row>
    <row r="137" spans="2:17" x14ac:dyDescent="0.25">
      <c r="B137" s="11">
        <f t="shared" si="9"/>
        <v>97</v>
      </c>
      <c r="C137" s="19"/>
      <c r="D137" s="114"/>
      <c r="E137" s="115"/>
      <c r="F137" s="103"/>
      <c r="G137" s="103"/>
      <c r="H137" s="103"/>
      <c r="I137" s="42"/>
      <c r="J137" s="13"/>
      <c r="K137" s="42"/>
      <c r="L137" s="17"/>
      <c r="M137" s="87" t="str">
        <f t="shared" si="8"/>
        <v/>
      </c>
      <c r="N137" s="16"/>
      <c r="O137" s="64"/>
      <c r="P137" s="5"/>
      <c r="Q137" s="5"/>
    </row>
    <row r="138" spans="2:17" x14ac:dyDescent="0.25">
      <c r="B138" s="11">
        <f t="shared" si="9"/>
        <v>98</v>
      </c>
      <c r="C138" s="19"/>
      <c r="D138" s="114"/>
      <c r="E138" s="115"/>
      <c r="F138" s="103"/>
      <c r="G138" s="103"/>
      <c r="H138" s="103"/>
      <c r="I138" s="42"/>
      <c r="J138" s="13"/>
      <c r="K138" s="42"/>
      <c r="L138" s="17"/>
      <c r="M138" s="87" t="str">
        <f t="shared" si="8"/>
        <v/>
      </c>
      <c r="N138" s="16"/>
      <c r="O138" s="64"/>
      <c r="P138" s="5"/>
      <c r="Q138" s="5"/>
    </row>
    <row r="139" spans="2:17" x14ac:dyDescent="0.25">
      <c r="B139" s="11">
        <f t="shared" si="9"/>
        <v>99</v>
      </c>
      <c r="C139" s="19"/>
      <c r="D139" s="114"/>
      <c r="E139" s="115"/>
      <c r="F139" s="103"/>
      <c r="G139" s="103"/>
      <c r="H139" s="103"/>
      <c r="I139" s="42"/>
      <c r="J139" s="13"/>
      <c r="K139" s="42"/>
      <c r="L139" s="17"/>
      <c r="M139" s="87" t="str">
        <f t="shared" si="8"/>
        <v/>
      </c>
      <c r="N139" s="16"/>
      <c r="O139" s="64"/>
      <c r="P139" s="5"/>
      <c r="Q139" s="5"/>
    </row>
    <row r="140" spans="2:17" x14ac:dyDescent="0.25">
      <c r="B140" s="11">
        <f t="shared" si="9"/>
        <v>100</v>
      </c>
      <c r="C140" s="19"/>
      <c r="D140" s="114"/>
      <c r="E140" s="115"/>
      <c r="F140" s="103"/>
      <c r="G140" s="103"/>
      <c r="H140" s="103"/>
      <c r="I140" s="42"/>
      <c r="J140" s="13"/>
      <c r="K140" s="42"/>
      <c r="L140" s="17"/>
      <c r="M140" s="87" t="str">
        <f t="shared" si="8"/>
        <v/>
      </c>
      <c r="N140" s="16"/>
      <c r="O140" s="64"/>
      <c r="P140" s="5"/>
      <c r="Q140" s="5"/>
    </row>
    <row r="141" spans="2:17" hidden="1" outlineLevel="1" x14ac:dyDescent="0.25">
      <c r="B141" s="11">
        <f t="shared" si="9"/>
        <v>101</v>
      </c>
      <c r="C141" s="19"/>
      <c r="D141" s="114"/>
      <c r="E141" s="115"/>
      <c r="F141" s="103"/>
      <c r="G141" s="103"/>
      <c r="H141" s="103"/>
      <c r="I141" s="42"/>
      <c r="J141" s="13"/>
      <c r="K141" s="42"/>
      <c r="L141" s="17"/>
      <c r="M141" s="87" t="str">
        <f t="shared" si="8"/>
        <v/>
      </c>
      <c r="N141" s="16"/>
      <c r="O141" s="64"/>
      <c r="P141" s="5"/>
      <c r="Q141" s="5"/>
    </row>
    <row r="142" spans="2:17" hidden="1" outlineLevel="1" x14ac:dyDescent="0.25">
      <c r="B142" s="11">
        <f t="shared" si="9"/>
        <v>102</v>
      </c>
      <c r="C142" s="19"/>
      <c r="D142" s="114"/>
      <c r="E142" s="115"/>
      <c r="F142" s="103"/>
      <c r="G142" s="103"/>
      <c r="H142" s="103"/>
      <c r="I142" s="42"/>
      <c r="J142" s="13"/>
      <c r="K142" s="42"/>
      <c r="L142" s="17"/>
      <c r="M142" s="87" t="str">
        <f t="shared" si="8"/>
        <v/>
      </c>
      <c r="N142" s="16"/>
      <c r="O142" s="64"/>
      <c r="P142" s="5"/>
      <c r="Q142" s="5"/>
    </row>
    <row r="143" spans="2:17" hidden="1" outlineLevel="1" x14ac:dyDescent="0.25">
      <c r="B143" s="11">
        <f t="shared" si="9"/>
        <v>103</v>
      </c>
      <c r="C143" s="19"/>
      <c r="D143" s="114"/>
      <c r="E143" s="115"/>
      <c r="F143" s="103"/>
      <c r="G143" s="103"/>
      <c r="H143" s="103"/>
      <c r="I143" s="42"/>
      <c r="J143" s="13"/>
      <c r="K143" s="42"/>
      <c r="L143" s="17"/>
      <c r="M143" s="87" t="str">
        <f t="shared" si="8"/>
        <v/>
      </c>
      <c r="N143" s="16"/>
      <c r="O143" s="64"/>
      <c r="P143" s="5"/>
      <c r="Q143" s="5"/>
    </row>
    <row r="144" spans="2:17" hidden="1" outlineLevel="1" x14ac:dyDescent="0.25">
      <c r="B144" s="11">
        <f t="shared" si="9"/>
        <v>104</v>
      </c>
      <c r="C144" s="19"/>
      <c r="D144" s="114"/>
      <c r="E144" s="115"/>
      <c r="F144" s="103"/>
      <c r="G144" s="103"/>
      <c r="H144" s="103"/>
      <c r="I144" s="42"/>
      <c r="J144" s="13"/>
      <c r="K144" s="42"/>
      <c r="L144" s="17"/>
      <c r="M144" s="87" t="str">
        <f t="shared" si="8"/>
        <v/>
      </c>
      <c r="N144" s="16"/>
      <c r="O144" s="64"/>
      <c r="P144" s="5"/>
      <c r="Q144" s="5"/>
    </row>
    <row r="145" spans="2:17" hidden="1" outlineLevel="1" x14ac:dyDescent="0.25">
      <c r="B145" s="11">
        <f t="shared" si="9"/>
        <v>105</v>
      </c>
      <c r="C145" s="19"/>
      <c r="D145" s="114"/>
      <c r="E145" s="115"/>
      <c r="F145" s="103"/>
      <c r="G145" s="103"/>
      <c r="H145" s="103"/>
      <c r="I145" s="42"/>
      <c r="J145" s="13"/>
      <c r="K145" s="42"/>
      <c r="L145" s="17"/>
      <c r="M145" s="87" t="str">
        <f t="shared" si="8"/>
        <v/>
      </c>
      <c r="N145" s="16"/>
      <c r="O145" s="64"/>
      <c r="P145" s="5"/>
      <c r="Q145" s="5"/>
    </row>
    <row r="146" spans="2:17" hidden="1" outlineLevel="1" x14ac:dyDescent="0.25">
      <c r="B146" s="11">
        <f t="shared" si="9"/>
        <v>106</v>
      </c>
      <c r="C146" s="19"/>
      <c r="D146" s="114"/>
      <c r="E146" s="115"/>
      <c r="F146" s="103"/>
      <c r="G146" s="103"/>
      <c r="H146" s="103"/>
      <c r="I146" s="42"/>
      <c r="J146" s="13"/>
      <c r="K146" s="42"/>
      <c r="L146" s="17"/>
      <c r="M146" s="87" t="str">
        <f t="shared" si="8"/>
        <v/>
      </c>
      <c r="N146" s="16"/>
      <c r="O146" s="64"/>
      <c r="P146" s="5"/>
      <c r="Q146" s="5"/>
    </row>
    <row r="147" spans="2:17" hidden="1" outlineLevel="1" x14ac:dyDescent="0.25">
      <c r="B147" s="11">
        <f t="shared" si="9"/>
        <v>107</v>
      </c>
      <c r="C147" s="19"/>
      <c r="D147" s="114"/>
      <c r="E147" s="115"/>
      <c r="F147" s="103"/>
      <c r="G147" s="103"/>
      <c r="H147" s="103"/>
      <c r="I147" s="42"/>
      <c r="J147" s="13"/>
      <c r="K147" s="42"/>
      <c r="L147" s="17"/>
      <c r="M147" s="87" t="str">
        <f t="shared" si="8"/>
        <v/>
      </c>
      <c r="N147" s="16"/>
      <c r="O147" s="64"/>
      <c r="P147" s="5"/>
      <c r="Q147" s="5"/>
    </row>
    <row r="148" spans="2:17" hidden="1" outlineLevel="1" x14ac:dyDescent="0.25">
      <c r="B148" s="11">
        <f t="shared" si="9"/>
        <v>108</v>
      </c>
      <c r="C148" s="19"/>
      <c r="D148" s="114"/>
      <c r="E148" s="115"/>
      <c r="F148" s="103"/>
      <c r="G148" s="103"/>
      <c r="H148" s="103"/>
      <c r="I148" s="42"/>
      <c r="J148" s="13"/>
      <c r="K148" s="42"/>
      <c r="L148" s="17"/>
      <c r="M148" s="87" t="str">
        <f t="shared" si="8"/>
        <v/>
      </c>
      <c r="N148" s="16"/>
      <c r="O148" s="64"/>
      <c r="P148" s="5"/>
      <c r="Q148" s="5"/>
    </row>
    <row r="149" spans="2:17" hidden="1" outlineLevel="1" x14ac:dyDescent="0.25">
      <c r="B149" s="11">
        <f t="shared" si="9"/>
        <v>109</v>
      </c>
      <c r="C149" s="19"/>
      <c r="D149" s="114"/>
      <c r="E149" s="115"/>
      <c r="F149" s="103"/>
      <c r="G149" s="103"/>
      <c r="H149" s="103"/>
      <c r="I149" s="42"/>
      <c r="J149" s="13"/>
      <c r="K149" s="42"/>
      <c r="L149" s="17"/>
      <c r="M149" s="87" t="str">
        <f t="shared" si="8"/>
        <v/>
      </c>
      <c r="N149" s="16"/>
      <c r="O149" s="64"/>
      <c r="P149" s="5"/>
      <c r="Q149" s="5"/>
    </row>
    <row r="150" spans="2:17" hidden="1" outlineLevel="1" x14ac:dyDescent="0.25">
      <c r="B150" s="11">
        <f t="shared" si="9"/>
        <v>110</v>
      </c>
      <c r="C150" s="19"/>
      <c r="D150" s="114"/>
      <c r="E150" s="115"/>
      <c r="F150" s="103"/>
      <c r="G150" s="103"/>
      <c r="H150" s="103"/>
      <c r="I150" s="42"/>
      <c r="J150" s="13"/>
      <c r="K150" s="42"/>
      <c r="L150" s="17"/>
      <c r="M150" s="87" t="str">
        <f t="shared" si="8"/>
        <v/>
      </c>
      <c r="N150" s="16"/>
      <c r="O150" s="64"/>
      <c r="P150" s="5"/>
      <c r="Q150" s="5"/>
    </row>
    <row r="151" spans="2:17" hidden="1" outlineLevel="1" x14ac:dyDescent="0.25">
      <c r="B151" s="11">
        <f t="shared" si="9"/>
        <v>111</v>
      </c>
      <c r="C151" s="19"/>
      <c r="D151" s="114"/>
      <c r="E151" s="115"/>
      <c r="F151" s="103"/>
      <c r="G151" s="103"/>
      <c r="H151" s="103"/>
      <c r="I151" s="42"/>
      <c r="J151" s="13"/>
      <c r="K151" s="42"/>
      <c r="L151" s="17"/>
      <c r="M151" s="87" t="str">
        <f t="shared" si="8"/>
        <v/>
      </c>
      <c r="N151" s="16"/>
      <c r="O151" s="64"/>
      <c r="P151" s="5"/>
      <c r="Q151" s="5"/>
    </row>
    <row r="152" spans="2:17" hidden="1" outlineLevel="1" x14ac:dyDescent="0.25">
      <c r="B152" s="11">
        <f t="shared" si="9"/>
        <v>112</v>
      </c>
      <c r="C152" s="19"/>
      <c r="D152" s="114"/>
      <c r="E152" s="115"/>
      <c r="F152" s="103"/>
      <c r="G152" s="103"/>
      <c r="H152" s="103"/>
      <c r="I152" s="42"/>
      <c r="J152" s="13"/>
      <c r="K152" s="42"/>
      <c r="L152" s="17"/>
      <c r="M152" s="87" t="str">
        <f t="shared" si="8"/>
        <v/>
      </c>
      <c r="N152" s="16"/>
      <c r="O152" s="64"/>
      <c r="P152" s="5"/>
      <c r="Q152" s="5"/>
    </row>
    <row r="153" spans="2:17" hidden="1" outlineLevel="1" x14ac:dyDescent="0.25">
      <c r="B153" s="11">
        <f t="shared" si="9"/>
        <v>113</v>
      </c>
      <c r="C153" s="19"/>
      <c r="D153" s="114"/>
      <c r="E153" s="115"/>
      <c r="F153" s="103"/>
      <c r="G153" s="103"/>
      <c r="H153" s="103"/>
      <c r="I153" s="42"/>
      <c r="J153" s="13"/>
      <c r="K153" s="42"/>
      <c r="L153" s="17"/>
      <c r="M153" s="87" t="str">
        <f t="shared" si="8"/>
        <v/>
      </c>
      <c r="N153" s="16"/>
      <c r="O153" s="64"/>
      <c r="P153" s="5"/>
      <c r="Q153" s="5"/>
    </row>
    <row r="154" spans="2:17" hidden="1" outlineLevel="1" x14ac:dyDescent="0.25">
      <c r="B154" s="11">
        <f t="shared" si="9"/>
        <v>114</v>
      </c>
      <c r="C154" s="19"/>
      <c r="D154" s="114"/>
      <c r="E154" s="115"/>
      <c r="F154" s="103"/>
      <c r="G154" s="103"/>
      <c r="H154" s="103"/>
      <c r="I154" s="42"/>
      <c r="J154" s="13"/>
      <c r="K154" s="42"/>
      <c r="L154" s="17"/>
      <c r="M154" s="87" t="str">
        <f t="shared" si="8"/>
        <v/>
      </c>
      <c r="N154" s="16"/>
      <c r="O154" s="64"/>
      <c r="P154" s="5"/>
      <c r="Q154" s="5"/>
    </row>
    <row r="155" spans="2:17" hidden="1" outlineLevel="1" x14ac:dyDescent="0.25">
      <c r="B155" s="11">
        <f t="shared" si="9"/>
        <v>115</v>
      </c>
      <c r="C155" s="19"/>
      <c r="D155" s="114"/>
      <c r="E155" s="115"/>
      <c r="F155" s="103"/>
      <c r="G155" s="103"/>
      <c r="H155" s="103"/>
      <c r="I155" s="42"/>
      <c r="J155" s="13"/>
      <c r="K155" s="42"/>
      <c r="L155" s="17"/>
      <c r="M155" s="87" t="str">
        <f t="shared" si="8"/>
        <v/>
      </c>
      <c r="N155" s="16"/>
      <c r="O155" s="64"/>
      <c r="P155" s="5"/>
      <c r="Q155" s="5"/>
    </row>
    <row r="156" spans="2:17" hidden="1" outlineLevel="1" x14ac:dyDescent="0.25">
      <c r="B156" s="11">
        <f t="shared" si="9"/>
        <v>116</v>
      </c>
      <c r="C156" s="19"/>
      <c r="D156" s="114"/>
      <c r="E156" s="115"/>
      <c r="F156" s="103"/>
      <c r="G156" s="103"/>
      <c r="H156" s="103"/>
      <c r="I156" s="42"/>
      <c r="J156" s="13"/>
      <c r="K156" s="42"/>
      <c r="L156" s="17"/>
      <c r="M156" s="87" t="str">
        <f t="shared" si="8"/>
        <v/>
      </c>
      <c r="N156" s="16"/>
      <c r="O156" s="64"/>
      <c r="P156" s="5"/>
      <c r="Q156" s="5"/>
    </row>
    <row r="157" spans="2:17" hidden="1" outlineLevel="1" x14ac:dyDescent="0.25">
      <c r="B157" s="11">
        <f t="shared" si="9"/>
        <v>117</v>
      </c>
      <c r="C157" s="19"/>
      <c r="D157" s="114"/>
      <c r="E157" s="115"/>
      <c r="F157" s="103"/>
      <c r="G157" s="103"/>
      <c r="H157" s="103"/>
      <c r="I157" s="42"/>
      <c r="J157" s="13"/>
      <c r="K157" s="42"/>
      <c r="L157" s="17"/>
      <c r="M157" s="87" t="str">
        <f t="shared" si="8"/>
        <v/>
      </c>
      <c r="N157" s="16"/>
      <c r="O157" s="57"/>
      <c r="P157" s="5"/>
      <c r="Q157" s="5"/>
    </row>
    <row r="158" spans="2:17" hidden="1" outlineLevel="1" x14ac:dyDescent="0.25">
      <c r="B158" s="11">
        <f t="shared" si="9"/>
        <v>118</v>
      </c>
      <c r="C158" s="19"/>
      <c r="D158" s="114"/>
      <c r="E158" s="115"/>
      <c r="F158" s="103"/>
      <c r="G158" s="103"/>
      <c r="H158" s="103"/>
      <c r="I158" s="42"/>
      <c r="J158" s="13"/>
      <c r="K158" s="42"/>
      <c r="L158" s="17"/>
      <c r="M158" s="87" t="str">
        <f t="shared" si="8"/>
        <v/>
      </c>
      <c r="N158" s="16"/>
      <c r="O158" s="57"/>
      <c r="P158" s="5"/>
      <c r="Q158" s="5"/>
    </row>
    <row r="159" spans="2:17" hidden="1" outlineLevel="1" x14ac:dyDescent="0.25">
      <c r="B159" s="11">
        <f t="shared" si="9"/>
        <v>119</v>
      </c>
      <c r="C159" s="19"/>
      <c r="D159" s="114"/>
      <c r="E159" s="115"/>
      <c r="F159" s="103"/>
      <c r="G159" s="103"/>
      <c r="H159" s="103"/>
      <c r="I159" s="42"/>
      <c r="J159" s="13"/>
      <c r="K159" s="42"/>
      <c r="L159" s="17"/>
      <c r="M159" s="87" t="str">
        <f t="shared" si="8"/>
        <v/>
      </c>
      <c r="N159" s="16"/>
      <c r="O159" s="57"/>
      <c r="P159" s="5"/>
      <c r="Q159" s="5"/>
    </row>
    <row r="160" spans="2:17" hidden="1" outlineLevel="1" x14ac:dyDescent="0.25">
      <c r="B160" s="11">
        <f t="shared" si="9"/>
        <v>120</v>
      </c>
      <c r="C160" s="19"/>
      <c r="D160" s="114"/>
      <c r="E160" s="115"/>
      <c r="F160" s="103"/>
      <c r="G160" s="103"/>
      <c r="H160" s="103"/>
      <c r="I160" s="42"/>
      <c r="J160" s="13"/>
      <c r="K160" s="42"/>
      <c r="L160" s="17"/>
      <c r="M160" s="87" t="str">
        <f t="shared" si="8"/>
        <v/>
      </c>
      <c r="N160" s="16"/>
      <c r="O160" s="58">
        <f>SUMIFS($M$121:$M$160,$D$121:$D$160,"Agente Cultural")</f>
        <v>0</v>
      </c>
      <c r="P160" s="5"/>
      <c r="Q160" s="5"/>
    </row>
    <row r="161" spans="1:17" ht="20.100000000000001" customHeight="1" collapsed="1" x14ac:dyDescent="0.25">
      <c r="B161" s="129" t="s">
        <v>20</v>
      </c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79">
        <f>SUM(M121:M160)</f>
        <v>0</v>
      </c>
      <c r="N161" s="80">
        <f>IF(M161=0,0%,M161/$M$309)</f>
        <v>0</v>
      </c>
      <c r="O161" s="59">
        <f>M161-O160</f>
        <v>0</v>
      </c>
      <c r="P161" s="5"/>
      <c r="Q161" s="5"/>
    </row>
    <row r="162" spans="1:17" ht="33" customHeight="1" x14ac:dyDescent="0.25">
      <c r="B162" s="173" t="s">
        <v>95</v>
      </c>
      <c r="C162" s="174"/>
      <c r="D162" s="174"/>
      <c r="E162" s="174"/>
      <c r="F162" s="174"/>
      <c r="G162" s="174"/>
      <c r="H162" s="174"/>
      <c r="I162" s="174"/>
      <c r="J162" s="174"/>
      <c r="K162" s="174"/>
      <c r="L162" s="174"/>
      <c r="M162" s="174"/>
      <c r="N162" s="175"/>
      <c r="O162" s="60"/>
      <c r="P162" s="5"/>
      <c r="Q162" s="5"/>
    </row>
    <row r="163" spans="1:17" ht="24" customHeight="1" x14ac:dyDescent="0.25">
      <c r="B163" s="132" t="s">
        <v>14</v>
      </c>
      <c r="C163" s="132" t="s">
        <v>3</v>
      </c>
      <c r="D163" s="214" t="s">
        <v>30</v>
      </c>
      <c r="E163" s="214" t="s">
        <v>29</v>
      </c>
      <c r="F163" s="129" t="s">
        <v>83</v>
      </c>
      <c r="G163" s="129"/>
      <c r="H163" s="129"/>
      <c r="I163" s="132" t="s">
        <v>4</v>
      </c>
      <c r="J163" s="138" t="s">
        <v>10</v>
      </c>
      <c r="K163" s="138" t="s">
        <v>70</v>
      </c>
      <c r="L163" s="132" t="s">
        <v>5</v>
      </c>
      <c r="M163" s="132" t="s">
        <v>6</v>
      </c>
      <c r="N163" s="138" t="s">
        <v>92</v>
      </c>
      <c r="O163" s="60"/>
      <c r="P163" s="5"/>
      <c r="Q163" s="5"/>
    </row>
    <row r="164" spans="1:17" s="99" customFormat="1" ht="24" customHeight="1" x14ac:dyDescent="0.25">
      <c r="A164" s="98"/>
      <c r="B164" s="133"/>
      <c r="C164" s="133"/>
      <c r="D164" s="215"/>
      <c r="E164" s="215"/>
      <c r="F164" s="109" t="s">
        <v>80</v>
      </c>
      <c r="G164" s="109" t="s">
        <v>81</v>
      </c>
      <c r="H164" s="109" t="s">
        <v>82</v>
      </c>
      <c r="I164" s="133"/>
      <c r="J164" s="139"/>
      <c r="K164" s="139"/>
      <c r="L164" s="133"/>
      <c r="M164" s="133"/>
      <c r="N164" s="139"/>
      <c r="O164" s="60"/>
      <c r="P164" s="98"/>
      <c r="Q164" s="98"/>
    </row>
    <row r="165" spans="1:17" x14ac:dyDescent="0.25">
      <c r="B165" s="11">
        <f>B160+1</f>
        <v>121</v>
      </c>
      <c r="C165" s="40"/>
      <c r="D165" s="13"/>
      <c r="E165" s="12"/>
      <c r="F165" s="103"/>
      <c r="G165" s="103"/>
      <c r="H165" s="103"/>
      <c r="I165" s="42"/>
      <c r="J165" s="13"/>
      <c r="K165" s="42"/>
      <c r="L165" s="17"/>
      <c r="M165" s="87" t="str">
        <f t="shared" ref="M165:M204" si="10">IF(OR(ISBLANK(C165),ISBLANK(L165)),"",K165*I165*L165)</f>
        <v/>
      </c>
      <c r="N165" s="16"/>
      <c r="O165" s="57" t="str">
        <f t="shared" ref="O165:O204" si="11">IF(OR(ISBLANK(D165),L165=0),"Bco",IF(D165="Individual",IF(L165&lt;=25000,"Ok","Nok"),IF(L165&lt;=60000,"Ok","Nok")))</f>
        <v>Bco</v>
      </c>
      <c r="P165" s="5"/>
      <c r="Q165" s="5"/>
    </row>
    <row r="166" spans="1:17" x14ac:dyDescent="0.25">
      <c r="B166" s="11">
        <f>B165+1</f>
        <v>122</v>
      </c>
      <c r="C166" s="18"/>
      <c r="D166" s="13"/>
      <c r="E166" s="12"/>
      <c r="F166" s="103"/>
      <c r="G166" s="103"/>
      <c r="H166" s="103"/>
      <c r="I166" s="42"/>
      <c r="J166" s="13"/>
      <c r="K166" s="42"/>
      <c r="L166" s="17"/>
      <c r="M166" s="87" t="str">
        <f t="shared" si="10"/>
        <v/>
      </c>
      <c r="N166" s="16"/>
      <c r="O166" s="57" t="str">
        <f t="shared" si="11"/>
        <v>Bco</v>
      </c>
      <c r="P166" s="5"/>
      <c r="Q166" s="5"/>
    </row>
    <row r="167" spans="1:17" x14ac:dyDescent="0.25">
      <c r="B167" s="11">
        <f t="shared" ref="B167:B204" si="12">B166+1</f>
        <v>123</v>
      </c>
      <c r="C167" s="18"/>
      <c r="D167" s="13"/>
      <c r="E167" s="12"/>
      <c r="F167" s="103"/>
      <c r="G167" s="103"/>
      <c r="H167" s="103"/>
      <c r="I167" s="42"/>
      <c r="J167" s="13"/>
      <c r="K167" s="42"/>
      <c r="L167" s="17"/>
      <c r="M167" s="87" t="str">
        <f t="shared" si="10"/>
        <v/>
      </c>
      <c r="N167" s="16"/>
      <c r="O167" s="57" t="str">
        <f t="shared" si="11"/>
        <v>Bco</v>
      </c>
      <c r="P167" s="5"/>
      <c r="Q167" s="5"/>
    </row>
    <row r="168" spans="1:17" x14ac:dyDescent="0.25">
      <c r="B168" s="11">
        <f t="shared" si="12"/>
        <v>124</v>
      </c>
      <c r="C168" s="18"/>
      <c r="D168" s="13"/>
      <c r="E168" s="12"/>
      <c r="F168" s="103"/>
      <c r="G168" s="103"/>
      <c r="H168" s="103"/>
      <c r="I168" s="42"/>
      <c r="J168" s="13"/>
      <c r="K168" s="42"/>
      <c r="L168" s="17"/>
      <c r="M168" s="87" t="str">
        <f t="shared" si="10"/>
        <v/>
      </c>
      <c r="N168" s="16"/>
      <c r="O168" s="57" t="str">
        <f t="shared" si="11"/>
        <v>Bco</v>
      </c>
      <c r="P168" s="5"/>
      <c r="Q168" s="5"/>
    </row>
    <row r="169" spans="1:17" x14ac:dyDescent="0.25">
      <c r="B169" s="11">
        <f t="shared" si="12"/>
        <v>125</v>
      </c>
      <c r="C169" s="18"/>
      <c r="D169" s="13"/>
      <c r="E169" s="12"/>
      <c r="F169" s="103"/>
      <c r="G169" s="103"/>
      <c r="H169" s="103"/>
      <c r="I169" s="42"/>
      <c r="J169" s="13"/>
      <c r="K169" s="42"/>
      <c r="L169" s="17"/>
      <c r="M169" s="87" t="str">
        <f t="shared" si="10"/>
        <v/>
      </c>
      <c r="N169" s="16"/>
      <c r="O169" s="57" t="str">
        <f t="shared" si="11"/>
        <v>Bco</v>
      </c>
      <c r="P169" s="5"/>
      <c r="Q169" s="5"/>
    </row>
    <row r="170" spans="1:17" x14ac:dyDescent="0.25">
      <c r="B170" s="11">
        <f t="shared" si="12"/>
        <v>126</v>
      </c>
      <c r="C170" s="18"/>
      <c r="D170" s="13"/>
      <c r="E170" s="47"/>
      <c r="F170" s="103"/>
      <c r="G170" s="103"/>
      <c r="H170" s="103"/>
      <c r="I170" s="42"/>
      <c r="J170" s="13"/>
      <c r="K170" s="42"/>
      <c r="L170" s="17"/>
      <c r="M170" s="87" t="str">
        <f t="shared" si="10"/>
        <v/>
      </c>
      <c r="N170" s="16"/>
      <c r="O170" s="57" t="str">
        <f t="shared" si="11"/>
        <v>Bco</v>
      </c>
      <c r="P170" s="5"/>
      <c r="Q170" s="5"/>
    </row>
    <row r="171" spans="1:17" x14ac:dyDescent="0.25">
      <c r="B171" s="11">
        <f t="shared" si="12"/>
        <v>127</v>
      </c>
      <c r="C171" s="18"/>
      <c r="D171" s="13"/>
      <c r="E171" s="47"/>
      <c r="F171" s="103"/>
      <c r="G171" s="103"/>
      <c r="H171" s="103"/>
      <c r="I171" s="42"/>
      <c r="J171" s="13"/>
      <c r="K171" s="42"/>
      <c r="L171" s="17"/>
      <c r="M171" s="87" t="str">
        <f t="shared" si="10"/>
        <v/>
      </c>
      <c r="N171" s="16"/>
      <c r="O171" s="57" t="str">
        <f t="shared" si="11"/>
        <v>Bco</v>
      </c>
      <c r="P171" s="5"/>
      <c r="Q171" s="5"/>
    </row>
    <row r="172" spans="1:17" x14ac:dyDescent="0.25">
      <c r="B172" s="11">
        <f t="shared" si="12"/>
        <v>128</v>
      </c>
      <c r="C172" s="18"/>
      <c r="D172" s="13"/>
      <c r="E172" s="47"/>
      <c r="F172" s="103"/>
      <c r="G172" s="103"/>
      <c r="H172" s="103"/>
      <c r="I172" s="42"/>
      <c r="J172" s="13"/>
      <c r="K172" s="42"/>
      <c r="L172" s="17"/>
      <c r="M172" s="87" t="str">
        <f t="shared" si="10"/>
        <v/>
      </c>
      <c r="N172" s="16"/>
      <c r="O172" s="57" t="str">
        <f t="shared" si="11"/>
        <v>Bco</v>
      </c>
      <c r="P172" s="5"/>
      <c r="Q172" s="5"/>
    </row>
    <row r="173" spans="1:17" x14ac:dyDescent="0.25">
      <c r="B173" s="11">
        <f t="shared" si="12"/>
        <v>129</v>
      </c>
      <c r="C173" s="18"/>
      <c r="D173" s="13"/>
      <c r="E173" s="47"/>
      <c r="F173" s="103"/>
      <c r="G173" s="103"/>
      <c r="H173" s="103"/>
      <c r="I173" s="42"/>
      <c r="J173" s="13"/>
      <c r="K173" s="42"/>
      <c r="L173" s="17"/>
      <c r="M173" s="87" t="str">
        <f t="shared" si="10"/>
        <v/>
      </c>
      <c r="N173" s="16"/>
      <c r="O173" s="57" t="str">
        <f t="shared" si="11"/>
        <v>Bco</v>
      </c>
      <c r="P173" s="5"/>
      <c r="Q173" s="5"/>
    </row>
    <row r="174" spans="1:17" x14ac:dyDescent="0.25">
      <c r="B174" s="11">
        <f t="shared" si="12"/>
        <v>130</v>
      </c>
      <c r="C174" s="18"/>
      <c r="D174" s="13"/>
      <c r="E174" s="47"/>
      <c r="F174" s="103"/>
      <c r="G174" s="103"/>
      <c r="H174" s="103"/>
      <c r="I174" s="42"/>
      <c r="J174" s="13"/>
      <c r="K174" s="42"/>
      <c r="L174" s="17"/>
      <c r="M174" s="87" t="str">
        <f t="shared" si="10"/>
        <v/>
      </c>
      <c r="N174" s="16"/>
      <c r="O174" s="57" t="str">
        <f t="shared" si="11"/>
        <v>Bco</v>
      </c>
      <c r="P174" s="5"/>
      <c r="Q174" s="5"/>
    </row>
    <row r="175" spans="1:17" x14ac:dyDescent="0.25">
      <c r="B175" s="11">
        <f t="shared" si="12"/>
        <v>131</v>
      </c>
      <c r="C175" s="18"/>
      <c r="D175" s="13"/>
      <c r="E175" s="12"/>
      <c r="F175" s="103"/>
      <c r="G175" s="103"/>
      <c r="H175" s="103"/>
      <c r="I175" s="42"/>
      <c r="J175" s="13"/>
      <c r="K175" s="42"/>
      <c r="L175" s="17"/>
      <c r="M175" s="87" t="str">
        <f t="shared" si="10"/>
        <v/>
      </c>
      <c r="N175" s="16"/>
      <c r="O175" s="57" t="str">
        <f t="shared" si="11"/>
        <v>Bco</v>
      </c>
      <c r="P175" s="5"/>
      <c r="Q175" s="5"/>
    </row>
    <row r="176" spans="1:17" x14ac:dyDescent="0.25">
      <c r="B176" s="11">
        <f t="shared" si="12"/>
        <v>132</v>
      </c>
      <c r="C176" s="18"/>
      <c r="D176" s="13"/>
      <c r="E176" s="12"/>
      <c r="F176" s="103"/>
      <c r="G176" s="103"/>
      <c r="H176" s="103"/>
      <c r="I176" s="42"/>
      <c r="J176" s="13"/>
      <c r="K176" s="42"/>
      <c r="L176" s="17"/>
      <c r="M176" s="87" t="str">
        <f t="shared" si="10"/>
        <v/>
      </c>
      <c r="N176" s="16"/>
      <c r="O176" s="57" t="str">
        <f t="shared" si="11"/>
        <v>Bco</v>
      </c>
      <c r="P176" s="5"/>
      <c r="Q176" s="5"/>
    </row>
    <row r="177" spans="2:17" x14ac:dyDescent="0.25">
      <c r="B177" s="11">
        <f t="shared" si="12"/>
        <v>133</v>
      </c>
      <c r="C177" s="18"/>
      <c r="D177" s="13"/>
      <c r="E177" s="12"/>
      <c r="F177" s="103"/>
      <c r="G177" s="103"/>
      <c r="H177" s="103"/>
      <c r="I177" s="42"/>
      <c r="J177" s="13"/>
      <c r="K177" s="42"/>
      <c r="L177" s="17"/>
      <c r="M177" s="87" t="str">
        <f t="shared" si="10"/>
        <v/>
      </c>
      <c r="N177" s="16"/>
      <c r="O177" s="57" t="str">
        <f t="shared" si="11"/>
        <v>Bco</v>
      </c>
      <c r="P177" s="5"/>
      <c r="Q177" s="5"/>
    </row>
    <row r="178" spans="2:17" x14ac:dyDescent="0.25">
      <c r="B178" s="11">
        <f t="shared" si="12"/>
        <v>134</v>
      </c>
      <c r="C178" s="18"/>
      <c r="D178" s="13"/>
      <c r="E178" s="12"/>
      <c r="F178" s="103"/>
      <c r="G178" s="103"/>
      <c r="H178" s="103"/>
      <c r="I178" s="42"/>
      <c r="J178" s="13"/>
      <c r="K178" s="42"/>
      <c r="L178" s="17"/>
      <c r="M178" s="87" t="str">
        <f t="shared" si="10"/>
        <v/>
      </c>
      <c r="N178" s="16"/>
      <c r="O178" s="57" t="str">
        <f t="shared" si="11"/>
        <v>Bco</v>
      </c>
      <c r="P178" s="5"/>
      <c r="Q178" s="5"/>
    </row>
    <row r="179" spans="2:17" x14ac:dyDescent="0.25">
      <c r="B179" s="11">
        <f t="shared" si="12"/>
        <v>135</v>
      </c>
      <c r="C179" s="18"/>
      <c r="D179" s="13"/>
      <c r="E179" s="12"/>
      <c r="F179" s="103"/>
      <c r="G179" s="103"/>
      <c r="H179" s="103"/>
      <c r="I179" s="42"/>
      <c r="J179" s="13"/>
      <c r="K179" s="42"/>
      <c r="L179" s="17"/>
      <c r="M179" s="87" t="str">
        <f t="shared" si="10"/>
        <v/>
      </c>
      <c r="N179" s="16"/>
      <c r="O179" s="57" t="str">
        <f t="shared" si="11"/>
        <v>Bco</v>
      </c>
      <c r="P179" s="5"/>
      <c r="Q179" s="5"/>
    </row>
    <row r="180" spans="2:17" x14ac:dyDescent="0.25">
      <c r="B180" s="11">
        <f t="shared" si="12"/>
        <v>136</v>
      </c>
      <c r="C180" s="18"/>
      <c r="D180" s="13"/>
      <c r="E180" s="70"/>
      <c r="F180" s="103"/>
      <c r="G180" s="103"/>
      <c r="H180" s="103"/>
      <c r="I180" s="42"/>
      <c r="J180" s="13"/>
      <c r="K180" s="42"/>
      <c r="L180" s="17"/>
      <c r="M180" s="87" t="str">
        <f t="shared" si="10"/>
        <v/>
      </c>
      <c r="N180" s="16"/>
      <c r="O180" s="57" t="str">
        <f t="shared" si="11"/>
        <v>Bco</v>
      </c>
      <c r="P180" s="5"/>
      <c r="Q180" s="5"/>
    </row>
    <row r="181" spans="2:17" x14ac:dyDescent="0.25">
      <c r="B181" s="11">
        <f t="shared" si="12"/>
        <v>137</v>
      </c>
      <c r="C181" s="18"/>
      <c r="D181" s="13"/>
      <c r="E181" s="70"/>
      <c r="F181" s="103"/>
      <c r="G181" s="103"/>
      <c r="H181" s="103"/>
      <c r="I181" s="42"/>
      <c r="J181" s="13"/>
      <c r="K181" s="42"/>
      <c r="L181" s="17"/>
      <c r="M181" s="87" t="str">
        <f t="shared" si="10"/>
        <v/>
      </c>
      <c r="N181" s="16"/>
      <c r="O181" s="57" t="str">
        <f t="shared" si="11"/>
        <v>Bco</v>
      </c>
      <c r="P181" s="5"/>
      <c r="Q181" s="5"/>
    </row>
    <row r="182" spans="2:17" x14ac:dyDescent="0.25">
      <c r="B182" s="11">
        <f t="shared" si="12"/>
        <v>138</v>
      </c>
      <c r="C182" s="18"/>
      <c r="D182" s="13"/>
      <c r="E182" s="70"/>
      <c r="F182" s="103"/>
      <c r="G182" s="103"/>
      <c r="H182" s="103"/>
      <c r="I182" s="42"/>
      <c r="J182" s="13"/>
      <c r="K182" s="42"/>
      <c r="L182" s="17"/>
      <c r="M182" s="87" t="str">
        <f t="shared" si="10"/>
        <v/>
      </c>
      <c r="N182" s="16"/>
      <c r="O182" s="57" t="str">
        <f t="shared" si="11"/>
        <v>Bco</v>
      </c>
      <c r="P182" s="5"/>
      <c r="Q182" s="5"/>
    </row>
    <row r="183" spans="2:17" x14ac:dyDescent="0.25">
      <c r="B183" s="11">
        <f t="shared" si="12"/>
        <v>139</v>
      </c>
      <c r="C183" s="18"/>
      <c r="D183" s="13"/>
      <c r="E183" s="70"/>
      <c r="F183" s="103"/>
      <c r="G183" s="103"/>
      <c r="H183" s="103"/>
      <c r="I183" s="42"/>
      <c r="J183" s="13"/>
      <c r="K183" s="42"/>
      <c r="L183" s="17"/>
      <c r="M183" s="87" t="str">
        <f t="shared" si="10"/>
        <v/>
      </c>
      <c r="N183" s="16"/>
      <c r="O183" s="57" t="str">
        <f t="shared" si="11"/>
        <v>Bco</v>
      </c>
      <c r="P183" s="5"/>
      <c r="Q183" s="5"/>
    </row>
    <row r="184" spans="2:17" x14ac:dyDescent="0.25">
      <c r="B184" s="11">
        <f t="shared" si="12"/>
        <v>140</v>
      </c>
      <c r="C184" s="18"/>
      <c r="D184" s="13"/>
      <c r="E184" s="70"/>
      <c r="F184" s="103"/>
      <c r="G184" s="103"/>
      <c r="H184" s="103"/>
      <c r="I184" s="42"/>
      <c r="J184" s="13"/>
      <c r="K184" s="42"/>
      <c r="L184" s="17"/>
      <c r="M184" s="87" t="str">
        <f t="shared" si="10"/>
        <v/>
      </c>
      <c r="N184" s="16"/>
      <c r="O184" s="57" t="str">
        <f t="shared" si="11"/>
        <v>Bco</v>
      </c>
      <c r="P184" s="5"/>
      <c r="Q184" s="5"/>
    </row>
    <row r="185" spans="2:17" hidden="1" outlineLevel="1" x14ac:dyDescent="0.25">
      <c r="B185" s="11">
        <f t="shared" si="12"/>
        <v>141</v>
      </c>
      <c r="C185" s="18"/>
      <c r="D185" s="13"/>
      <c r="E185" s="70"/>
      <c r="F185" s="103"/>
      <c r="G185" s="103"/>
      <c r="H185" s="103"/>
      <c r="I185" s="42"/>
      <c r="J185" s="13"/>
      <c r="K185" s="42"/>
      <c r="L185" s="17"/>
      <c r="M185" s="87" t="str">
        <f t="shared" si="10"/>
        <v/>
      </c>
      <c r="N185" s="16"/>
      <c r="O185" s="57" t="str">
        <f t="shared" si="11"/>
        <v>Bco</v>
      </c>
      <c r="P185" s="5"/>
      <c r="Q185" s="5"/>
    </row>
    <row r="186" spans="2:17" hidden="1" outlineLevel="1" x14ac:dyDescent="0.25">
      <c r="B186" s="11">
        <f t="shared" si="12"/>
        <v>142</v>
      </c>
      <c r="C186" s="18"/>
      <c r="D186" s="13"/>
      <c r="E186" s="70"/>
      <c r="F186" s="103"/>
      <c r="G186" s="103"/>
      <c r="H186" s="103"/>
      <c r="I186" s="42"/>
      <c r="J186" s="13"/>
      <c r="K186" s="42"/>
      <c r="L186" s="17"/>
      <c r="M186" s="87" t="str">
        <f t="shared" si="10"/>
        <v/>
      </c>
      <c r="N186" s="16"/>
      <c r="O186" s="57" t="str">
        <f t="shared" si="11"/>
        <v>Bco</v>
      </c>
      <c r="P186" s="5"/>
      <c r="Q186" s="5"/>
    </row>
    <row r="187" spans="2:17" hidden="1" outlineLevel="1" x14ac:dyDescent="0.25">
      <c r="B187" s="11">
        <f t="shared" si="12"/>
        <v>143</v>
      </c>
      <c r="C187" s="18"/>
      <c r="D187" s="13"/>
      <c r="E187" s="70"/>
      <c r="F187" s="103"/>
      <c r="G187" s="103"/>
      <c r="H187" s="103"/>
      <c r="I187" s="42"/>
      <c r="J187" s="13"/>
      <c r="K187" s="42"/>
      <c r="L187" s="17"/>
      <c r="M187" s="87" t="str">
        <f t="shared" si="10"/>
        <v/>
      </c>
      <c r="N187" s="16"/>
      <c r="O187" s="57" t="str">
        <f t="shared" si="11"/>
        <v>Bco</v>
      </c>
      <c r="P187" s="5"/>
      <c r="Q187" s="5"/>
    </row>
    <row r="188" spans="2:17" hidden="1" outlineLevel="1" x14ac:dyDescent="0.25">
      <c r="B188" s="11">
        <f t="shared" si="12"/>
        <v>144</v>
      </c>
      <c r="C188" s="18"/>
      <c r="D188" s="13"/>
      <c r="E188" s="70"/>
      <c r="F188" s="103"/>
      <c r="G188" s="103"/>
      <c r="H188" s="103"/>
      <c r="I188" s="42"/>
      <c r="J188" s="13"/>
      <c r="K188" s="42"/>
      <c r="L188" s="17"/>
      <c r="M188" s="87" t="str">
        <f t="shared" si="10"/>
        <v/>
      </c>
      <c r="N188" s="16"/>
      <c r="O188" s="57" t="str">
        <f t="shared" si="11"/>
        <v>Bco</v>
      </c>
      <c r="P188" s="5"/>
      <c r="Q188" s="5"/>
    </row>
    <row r="189" spans="2:17" hidden="1" outlineLevel="1" x14ac:dyDescent="0.25">
      <c r="B189" s="11">
        <f t="shared" si="12"/>
        <v>145</v>
      </c>
      <c r="C189" s="18"/>
      <c r="D189" s="13"/>
      <c r="E189" s="70"/>
      <c r="F189" s="103"/>
      <c r="G189" s="103"/>
      <c r="H189" s="103"/>
      <c r="I189" s="42"/>
      <c r="J189" s="13"/>
      <c r="K189" s="42"/>
      <c r="L189" s="17"/>
      <c r="M189" s="87" t="str">
        <f t="shared" si="10"/>
        <v/>
      </c>
      <c r="N189" s="16"/>
      <c r="O189" s="57" t="str">
        <f t="shared" si="11"/>
        <v>Bco</v>
      </c>
      <c r="P189" s="5"/>
      <c r="Q189" s="5"/>
    </row>
    <row r="190" spans="2:17" hidden="1" outlineLevel="1" x14ac:dyDescent="0.25">
      <c r="B190" s="11">
        <f t="shared" si="12"/>
        <v>146</v>
      </c>
      <c r="C190" s="18"/>
      <c r="D190" s="13"/>
      <c r="E190" s="70"/>
      <c r="F190" s="103"/>
      <c r="G190" s="103"/>
      <c r="H190" s="103"/>
      <c r="I190" s="42"/>
      <c r="J190" s="13"/>
      <c r="K190" s="42"/>
      <c r="L190" s="17"/>
      <c r="M190" s="87" t="str">
        <f t="shared" si="10"/>
        <v/>
      </c>
      <c r="N190" s="16"/>
      <c r="O190" s="57" t="str">
        <f t="shared" si="11"/>
        <v>Bco</v>
      </c>
      <c r="P190" s="5"/>
      <c r="Q190" s="5"/>
    </row>
    <row r="191" spans="2:17" hidden="1" outlineLevel="1" x14ac:dyDescent="0.25">
      <c r="B191" s="11">
        <f t="shared" si="12"/>
        <v>147</v>
      </c>
      <c r="C191" s="18"/>
      <c r="D191" s="13"/>
      <c r="E191" s="70"/>
      <c r="F191" s="103"/>
      <c r="G191" s="103"/>
      <c r="H191" s="103"/>
      <c r="I191" s="42"/>
      <c r="J191" s="13"/>
      <c r="K191" s="42"/>
      <c r="L191" s="17"/>
      <c r="M191" s="87" t="str">
        <f t="shared" si="10"/>
        <v/>
      </c>
      <c r="N191" s="16"/>
      <c r="O191" s="57" t="str">
        <f t="shared" si="11"/>
        <v>Bco</v>
      </c>
      <c r="P191" s="5"/>
      <c r="Q191" s="5"/>
    </row>
    <row r="192" spans="2:17" hidden="1" outlineLevel="1" x14ac:dyDescent="0.25">
      <c r="B192" s="11">
        <f t="shared" si="12"/>
        <v>148</v>
      </c>
      <c r="C192" s="18"/>
      <c r="D192" s="13"/>
      <c r="E192" s="70"/>
      <c r="F192" s="103"/>
      <c r="G192" s="103"/>
      <c r="H192" s="103"/>
      <c r="I192" s="42"/>
      <c r="J192" s="13"/>
      <c r="K192" s="42"/>
      <c r="L192" s="17"/>
      <c r="M192" s="87" t="str">
        <f t="shared" si="10"/>
        <v/>
      </c>
      <c r="N192" s="16"/>
      <c r="O192" s="57" t="str">
        <f t="shared" si="11"/>
        <v>Bco</v>
      </c>
      <c r="P192" s="5"/>
      <c r="Q192" s="5"/>
    </row>
    <row r="193" spans="2:17" hidden="1" outlineLevel="1" x14ac:dyDescent="0.25">
      <c r="B193" s="11">
        <f t="shared" si="12"/>
        <v>149</v>
      </c>
      <c r="C193" s="18"/>
      <c r="D193" s="13"/>
      <c r="E193" s="70"/>
      <c r="F193" s="103"/>
      <c r="G193" s="103"/>
      <c r="H193" s="103"/>
      <c r="I193" s="42"/>
      <c r="J193" s="13"/>
      <c r="K193" s="42"/>
      <c r="L193" s="17"/>
      <c r="M193" s="87" t="str">
        <f t="shared" si="10"/>
        <v/>
      </c>
      <c r="N193" s="16"/>
      <c r="O193" s="57" t="str">
        <f t="shared" si="11"/>
        <v>Bco</v>
      </c>
      <c r="P193" s="5"/>
      <c r="Q193" s="5"/>
    </row>
    <row r="194" spans="2:17" hidden="1" outlineLevel="1" x14ac:dyDescent="0.25">
      <c r="B194" s="11">
        <f t="shared" si="12"/>
        <v>150</v>
      </c>
      <c r="C194" s="18"/>
      <c r="D194" s="13"/>
      <c r="E194" s="70"/>
      <c r="F194" s="103"/>
      <c r="G194" s="103"/>
      <c r="H194" s="103"/>
      <c r="I194" s="42"/>
      <c r="J194" s="13"/>
      <c r="K194" s="42"/>
      <c r="L194" s="17"/>
      <c r="M194" s="87" t="str">
        <f t="shared" si="10"/>
        <v/>
      </c>
      <c r="N194" s="16"/>
      <c r="O194" s="57" t="str">
        <f t="shared" si="11"/>
        <v>Bco</v>
      </c>
      <c r="P194" s="5"/>
      <c r="Q194" s="5"/>
    </row>
    <row r="195" spans="2:17" hidden="1" outlineLevel="1" x14ac:dyDescent="0.25">
      <c r="B195" s="11">
        <f t="shared" si="12"/>
        <v>151</v>
      </c>
      <c r="C195" s="18"/>
      <c r="D195" s="13"/>
      <c r="E195" s="70"/>
      <c r="F195" s="103"/>
      <c r="G195" s="103"/>
      <c r="H195" s="103"/>
      <c r="I195" s="42"/>
      <c r="J195" s="13"/>
      <c r="K195" s="42"/>
      <c r="L195" s="17"/>
      <c r="M195" s="87" t="str">
        <f t="shared" si="10"/>
        <v/>
      </c>
      <c r="N195" s="16"/>
      <c r="O195" s="57" t="str">
        <f t="shared" si="11"/>
        <v>Bco</v>
      </c>
      <c r="P195" s="5"/>
      <c r="Q195" s="5"/>
    </row>
    <row r="196" spans="2:17" hidden="1" outlineLevel="1" x14ac:dyDescent="0.25">
      <c r="B196" s="11">
        <f t="shared" si="12"/>
        <v>152</v>
      </c>
      <c r="C196" s="18"/>
      <c r="D196" s="13"/>
      <c r="E196" s="70"/>
      <c r="F196" s="103"/>
      <c r="G196" s="103"/>
      <c r="H196" s="103"/>
      <c r="I196" s="42"/>
      <c r="J196" s="13"/>
      <c r="K196" s="42"/>
      <c r="L196" s="17"/>
      <c r="M196" s="87" t="str">
        <f t="shared" si="10"/>
        <v/>
      </c>
      <c r="N196" s="16"/>
      <c r="O196" s="57" t="str">
        <f t="shared" si="11"/>
        <v>Bco</v>
      </c>
      <c r="P196" s="5"/>
      <c r="Q196" s="5"/>
    </row>
    <row r="197" spans="2:17" hidden="1" outlineLevel="1" x14ac:dyDescent="0.25">
      <c r="B197" s="11">
        <f t="shared" si="12"/>
        <v>153</v>
      </c>
      <c r="C197" s="18"/>
      <c r="D197" s="13"/>
      <c r="E197" s="70"/>
      <c r="F197" s="103"/>
      <c r="G197" s="103"/>
      <c r="H197" s="103"/>
      <c r="I197" s="42"/>
      <c r="J197" s="13"/>
      <c r="K197" s="42"/>
      <c r="L197" s="17"/>
      <c r="M197" s="87" t="str">
        <f t="shared" si="10"/>
        <v/>
      </c>
      <c r="N197" s="16"/>
      <c r="O197" s="57" t="str">
        <f t="shared" si="11"/>
        <v>Bco</v>
      </c>
      <c r="P197" s="5"/>
      <c r="Q197" s="5"/>
    </row>
    <row r="198" spans="2:17" hidden="1" outlineLevel="1" x14ac:dyDescent="0.25">
      <c r="B198" s="11">
        <f t="shared" si="12"/>
        <v>154</v>
      </c>
      <c r="C198" s="18"/>
      <c r="D198" s="13"/>
      <c r="E198" s="70"/>
      <c r="F198" s="103"/>
      <c r="G198" s="103"/>
      <c r="H198" s="103"/>
      <c r="I198" s="42"/>
      <c r="J198" s="13"/>
      <c r="K198" s="42"/>
      <c r="L198" s="17"/>
      <c r="M198" s="87" t="str">
        <f t="shared" si="10"/>
        <v/>
      </c>
      <c r="N198" s="16"/>
      <c r="O198" s="57" t="str">
        <f t="shared" si="11"/>
        <v>Bco</v>
      </c>
      <c r="P198" s="5"/>
      <c r="Q198" s="5"/>
    </row>
    <row r="199" spans="2:17" hidden="1" outlineLevel="1" x14ac:dyDescent="0.25">
      <c r="B199" s="11">
        <f t="shared" si="12"/>
        <v>155</v>
      </c>
      <c r="C199" s="18"/>
      <c r="D199" s="13"/>
      <c r="E199" s="12"/>
      <c r="F199" s="103"/>
      <c r="G199" s="103"/>
      <c r="H199" s="103"/>
      <c r="I199" s="42"/>
      <c r="J199" s="13"/>
      <c r="K199" s="44"/>
      <c r="L199" s="17"/>
      <c r="M199" s="87" t="str">
        <f t="shared" si="10"/>
        <v/>
      </c>
      <c r="N199" s="16"/>
      <c r="O199" s="57" t="str">
        <f t="shared" si="11"/>
        <v>Bco</v>
      </c>
      <c r="Q199" s="5"/>
    </row>
    <row r="200" spans="2:17" hidden="1" outlineLevel="1" x14ac:dyDescent="0.25">
      <c r="B200" s="11">
        <f t="shared" si="12"/>
        <v>156</v>
      </c>
      <c r="C200" s="18"/>
      <c r="D200" s="13"/>
      <c r="E200" s="12"/>
      <c r="F200" s="103"/>
      <c r="G200" s="103"/>
      <c r="H200" s="103"/>
      <c r="I200" s="42"/>
      <c r="J200" s="13"/>
      <c r="K200" s="44"/>
      <c r="L200" s="17"/>
      <c r="M200" s="87" t="str">
        <f t="shared" si="10"/>
        <v/>
      </c>
      <c r="N200" s="16"/>
      <c r="O200" s="57" t="str">
        <f t="shared" si="11"/>
        <v>Bco</v>
      </c>
      <c r="Q200" s="5"/>
    </row>
    <row r="201" spans="2:17" hidden="1" outlineLevel="1" x14ac:dyDescent="0.25">
      <c r="B201" s="11">
        <f t="shared" si="12"/>
        <v>157</v>
      </c>
      <c r="C201" s="18"/>
      <c r="D201" s="13"/>
      <c r="E201" s="12"/>
      <c r="F201" s="103"/>
      <c r="G201" s="103"/>
      <c r="H201" s="103"/>
      <c r="I201" s="42"/>
      <c r="J201" s="13"/>
      <c r="K201" s="44"/>
      <c r="L201" s="17"/>
      <c r="M201" s="87" t="str">
        <f t="shared" si="10"/>
        <v/>
      </c>
      <c r="N201" s="16"/>
      <c r="O201" s="57" t="str">
        <f t="shared" si="11"/>
        <v>Bco</v>
      </c>
      <c r="Q201" s="5"/>
    </row>
    <row r="202" spans="2:17" hidden="1" outlineLevel="1" x14ac:dyDescent="0.25">
      <c r="B202" s="11">
        <f t="shared" si="12"/>
        <v>158</v>
      </c>
      <c r="C202" s="18"/>
      <c r="D202" s="13"/>
      <c r="E202" s="12"/>
      <c r="F202" s="103"/>
      <c r="G202" s="103"/>
      <c r="H202" s="103"/>
      <c r="I202" s="42"/>
      <c r="J202" s="13"/>
      <c r="K202" s="44"/>
      <c r="L202" s="17"/>
      <c r="M202" s="87" t="str">
        <f t="shared" si="10"/>
        <v/>
      </c>
      <c r="N202" s="16"/>
      <c r="O202" s="57" t="str">
        <f t="shared" si="11"/>
        <v>Bco</v>
      </c>
      <c r="Q202" s="5"/>
    </row>
    <row r="203" spans="2:17" hidden="1" outlineLevel="1" x14ac:dyDescent="0.25">
      <c r="B203" s="11">
        <f t="shared" si="12"/>
        <v>159</v>
      </c>
      <c r="C203" s="18"/>
      <c r="D203" s="13"/>
      <c r="E203" s="12"/>
      <c r="F203" s="103"/>
      <c r="G203" s="103"/>
      <c r="H203" s="103"/>
      <c r="I203" s="42"/>
      <c r="J203" s="13"/>
      <c r="K203" s="44"/>
      <c r="L203" s="17"/>
      <c r="M203" s="87" t="str">
        <f t="shared" si="10"/>
        <v/>
      </c>
      <c r="N203" s="16"/>
      <c r="O203" s="57" t="str">
        <f t="shared" si="11"/>
        <v>Bco</v>
      </c>
      <c r="Q203" s="5"/>
    </row>
    <row r="204" spans="2:17" hidden="1" outlineLevel="1" x14ac:dyDescent="0.25">
      <c r="B204" s="11">
        <f t="shared" si="12"/>
        <v>160</v>
      </c>
      <c r="C204" s="18"/>
      <c r="D204" s="13"/>
      <c r="E204" s="12"/>
      <c r="F204" s="103"/>
      <c r="G204" s="103"/>
      <c r="H204" s="103"/>
      <c r="I204" s="42"/>
      <c r="J204" s="13"/>
      <c r="K204" s="44"/>
      <c r="L204" s="17"/>
      <c r="M204" s="87" t="str">
        <f t="shared" si="10"/>
        <v/>
      </c>
      <c r="N204" s="16"/>
      <c r="O204" s="57" t="str">
        <f t="shared" si="11"/>
        <v>Bco</v>
      </c>
      <c r="Q204" s="5"/>
    </row>
    <row r="205" spans="2:17" ht="20.100000000000001" customHeight="1" collapsed="1" x14ac:dyDescent="0.25">
      <c r="B205" s="129" t="s">
        <v>21</v>
      </c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79">
        <f>SUM(M165:M204)</f>
        <v>0</v>
      </c>
      <c r="N205" s="80">
        <f>IF(M205=0,0%,M205/$M$309)</f>
        <v>0</v>
      </c>
      <c r="O205" s="58">
        <f>SUMIFS($M$165:$M$204,$E$165:$E$204,"Agente Cultural")</f>
        <v>0</v>
      </c>
      <c r="Q205" s="5"/>
    </row>
    <row r="206" spans="2:17" ht="21.95" customHeight="1" x14ac:dyDescent="0.25">
      <c r="B206" s="129" t="s">
        <v>22</v>
      </c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79">
        <f>SUM(M161+M205)</f>
        <v>0</v>
      </c>
      <c r="N206" s="80">
        <f>IF(M206=0,0%,M206/$M$309)</f>
        <v>0</v>
      </c>
      <c r="O206" s="59">
        <f>M205-O205</f>
        <v>0</v>
      </c>
      <c r="Q206" s="5"/>
    </row>
    <row r="207" spans="2:17" ht="27.75" customHeight="1" x14ac:dyDescent="0.25">
      <c r="B207" s="182" t="s">
        <v>68</v>
      </c>
      <c r="C207" s="183"/>
      <c r="D207" s="183"/>
      <c r="E207" s="183"/>
      <c r="F207" s="183"/>
      <c r="G207" s="183"/>
      <c r="H207" s="183"/>
      <c r="I207" s="183"/>
      <c r="J207" s="183"/>
      <c r="K207" s="183"/>
      <c r="L207" s="183"/>
      <c r="M207" s="183"/>
      <c r="N207" s="184"/>
      <c r="O207" s="65"/>
      <c r="Q207" s="5"/>
    </row>
    <row r="208" spans="2:17" ht="24" customHeight="1" x14ac:dyDescent="0.25">
      <c r="B208" s="132" t="s">
        <v>14</v>
      </c>
      <c r="C208" s="132" t="s">
        <v>3</v>
      </c>
      <c r="D208" s="134" t="s">
        <v>29</v>
      </c>
      <c r="E208" s="135"/>
      <c r="F208" s="129" t="s">
        <v>83</v>
      </c>
      <c r="G208" s="129"/>
      <c r="H208" s="129"/>
      <c r="I208" s="132" t="s">
        <v>4</v>
      </c>
      <c r="J208" s="138" t="s">
        <v>10</v>
      </c>
      <c r="K208" s="138" t="s">
        <v>70</v>
      </c>
      <c r="L208" s="132" t="s">
        <v>5</v>
      </c>
      <c r="M208" s="132" t="s">
        <v>6</v>
      </c>
      <c r="N208" s="138" t="s">
        <v>92</v>
      </c>
      <c r="O208" s="65"/>
      <c r="Q208" s="5"/>
    </row>
    <row r="209" spans="1:17" s="99" customFormat="1" ht="24" customHeight="1" x14ac:dyDescent="0.25">
      <c r="A209" s="98"/>
      <c r="B209" s="133"/>
      <c r="C209" s="133"/>
      <c r="D209" s="136"/>
      <c r="E209" s="137"/>
      <c r="F209" s="109" t="s">
        <v>80</v>
      </c>
      <c r="G209" s="109" t="s">
        <v>81</v>
      </c>
      <c r="H209" s="109" t="s">
        <v>82</v>
      </c>
      <c r="I209" s="133"/>
      <c r="J209" s="139"/>
      <c r="K209" s="139"/>
      <c r="L209" s="133"/>
      <c r="M209" s="133"/>
      <c r="N209" s="139"/>
      <c r="O209" s="65"/>
      <c r="Q209" s="98"/>
    </row>
    <row r="210" spans="1:17" x14ac:dyDescent="0.25">
      <c r="B210" s="11">
        <f>B204+1</f>
        <v>161</v>
      </c>
      <c r="C210" s="19"/>
      <c r="D210" s="113"/>
      <c r="E210" s="113"/>
      <c r="F210" s="103"/>
      <c r="G210" s="103"/>
      <c r="H210" s="103"/>
      <c r="I210" s="42"/>
      <c r="J210" s="13"/>
      <c r="K210" s="42"/>
      <c r="L210" s="14"/>
      <c r="M210" s="87" t="str">
        <f t="shared" ref="M210:M241" si="13">IF(OR(ISBLANK(C210),ISBLANK(L210)),"",K210*I210*L210)</f>
        <v/>
      </c>
      <c r="N210" s="16"/>
      <c r="O210" s="57"/>
      <c r="Q210" s="5"/>
    </row>
    <row r="211" spans="1:17" x14ac:dyDescent="0.25">
      <c r="B211" s="11">
        <f>B210+1</f>
        <v>162</v>
      </c>
      <c r="C211" s="19"/>
      <c r="D211" s="114"/>
      <c r="E211" s="115"/>
      <c r="F211" s="103"/>
      <c r="G211" s="103"/>
      <c r="H211" s="103"/>
      <c r="I211" s="42"/>
      <c r="J211" s="13"/>
      <c r="K211" s="42"/>
      <c r="L211" s="14"/>
      <c r="M211" s="87" t="str">
        <f t="shared" si="13"/>
        <v/>
      </c>
      <c r="N211" s="16"/>
      <c r="O211" s="57"/>
      <c r="Q211" s="5"/>
    </row>
    <row r="212" spans="1:17" x14ac:dyDescent="0.25">
      <c r="B212" s="11">
        <f t="shared" ref="B212:B275" si="14">B211+1</f>
        <v>163</v>
      </c>
      <c r="C212" s="19"/>
      <c r="D212" s="114"/>
      <c r="E212" s="115"/>
      <c r="F212" s="103"/>
      <c r="G212" s="103"/>
      <c r="H212" s="103"/>
      <c r="I212" s="42"/>
      <c r="J212" s="13"/>
      <c r="K212" s="42"/>
      <c r="L212" s="14"/>
      <c r="M212" s="87" t="str">
        <f t="shared" si="13"/>
        <v/>
      </c>
      <c r="N212" s="16"/>
      <c r="O212" s="57"/>
      <c r="P212" s="5"/>
      <c r="Q212" s="5"/>
    </row>
    <row r="213" spans="1:17" x14ac:dyDescent="0.25">
      <c r="B213" s="11">
        <f t="shared" si="14"/>
        <v>164</v>
      </c>
      <c r="C213" s="19"/>
      <c r="D213" s="114"/>
      <c r="E213" s="115"/>
      <c r="F213" s="103"/>
      <c r="G213" s="103"/>
      <c r="H213" s="103"/>
      <c r="I213" s="42"/>
      <c r="J213" s="13"/>
      <c r="K213" s="42"/>
      <c r="L213" s="14"/>
      <c r="M213" s="87" t="str">
        <f t="shared" si="13"/>
        <v/>
      </c>
      <c r="N213" s="16"/>
      <c r="O213" s="57"/>
      <c r="P213" s="5"/>
      <c r="Q213" s="5"/>
    </row>
    <row r="214" spans="1:17" x14ac:dyDescent="0.25">
      <c r="B214" s="11">
        <f t="shared" si="14"/>
        <v>165</v>
      </c>
      <c r="C214" s="19"/>
      <c r="D214" s="114"/>
      <c r="E214" s="115"/>
      <c r="F214" s="103"/>
      <c r="G214" s="103"/>
      <c r="H214" s="103"/>
      <c r="I214" s="42"/>
      <c r="J214" s="13"/>
      <c r="K214" s="42"/>
      <c r="L214" s="14"/>
      <c r="M214" s="87" t="str">
        <f t="shared" si="13"/>
        <v/>
      </c>
      <c r="N214" s="16"/>
      <c r="O214" s="57"/>
      <c r="P214" s="5"/>
      <c r="Q214" s="5"/>
    </row>
    <row r="215" spans="1:17" x14ac:dyDescent="0.25">
      <c r="B215" s="11">
        <f t="shared" si="14"/>
        <v>166</v>
      </c>
      <c r="C215" s="19"/>
      <c r="D215" s="114"/>
      <c r="E215" s="115"/>
      <c r="F215" s="103"/>
      <c r="G215" s="103"/>
      <c r="H215" s="103"/>
      <c r="I215" s="42"/>
      <c r="J215" s="13"/>
      <c r="K215" s="42"/>
      <c r="L215" s="14"/>
      <c r="M215" s="87" t="str">
        <f t="shared" si="13"/>
        <v/>
      </c>
      <c r="N215" s="16"/>
      <c r="O215" s="57"/>
      <c r="P215" s="5"/>
      <c r="Q215" s="5"/>
    </row>
    <row r="216" spans="1:17" x14ac:dyDescent="0.25">
      <c r="B216" s="11">
        <f t="shared" si="14"/>
        <v>167</v>
      </c>
      <c r="C216" s="19"/>
      <c r="D216" s="114"/>
      <c r="E216" s="115"/>
      <c r="F216" s="103"/>
      <c r="G216" s="103"/>
      <c r="H216" s="103"/>
      <c r="I216" s="42"/>
      <c r="J216" s="13"/>
      <c r="K216" s="42"/>
      <c r="L216" s="14"/>
      <c r="M216" s="87" t="str">
        <f t="shared" si="13"/>
        <v/>
      </c>
      <c r="N216" s="16"/>
      <c r="O216" s="57"/>
      <c r="P216" s="5"/>
      <c r="Q216" s="5"/>
    </row>
    <row r="217" spans="1:17" x14ac:dyDescent="0.25">
      <c r="B217" s="11">
        <f t="shared" si="14"/>
        <v>168</v>
      </c>
      <c r="C217" s="19"/>
      <c r="D217" s="114"/>
      <c r="E217" s="115"/>
      <c r="F217" s="103"/>
      <c r="G217" s="103"/>
      <c r="H217" s="103"/>
      <c r="I217" s="42"/>
      <c r="J217" s="13"/>
      <c r="K217" s="42"/>
      <c r="L217" s="14"/>
      <c r="M217" s="87" t="str">
        <f t="shared" si="13"/>
        <v/>
      </c>
      <c r="N217" s="16"/>
      <c r="O217" s="57"/>
      <c r="P217" s="5"/>
      <c r="Q217" s="5"/>
    </row>
    <row r="218" spans="1:17" x14ac:dyDescent="0.25">
      <c r="B218" s="11">
        <f t="shared" si="14"/>
        <v>169</v>
      </c>
      <c r="C218" s="19"/>
      <c r="D218" s="114"/>
      <c r="E218" s="115"/>
      <c r="F218" s="103"/>
      <c r="G218" s="103"/>
      <c r="H218" s="103"/>
      <c r="I218" s="42"/>
      <c r="J218" s="13"/>
      <c r="K218" s="42"/>
      <c r="L218" s="14"/>
      <c r="M218" s="87" t="str">
        <f t="shared" si="13"/>
        <v/>
      </c>
      <c r="N218" s="16"/>
      <c r="O218" s="57"/>
      <c r="P218" s="5"/>
      <c r="Q218" s="5"/>
    </row>
    <row r="219" spans="1:17" x14ac:dyDescent="0.25">
      <c r="B219" s="11">
        <f t="shared" si="14"/>
        <v>170</v>
      </c>
      <c r="C219" s="19"/>
      <c r="D219" s="114"/>
      <c r="E219" s="115"/>
      <c r="F219" s="103"/>
      <c r="G219" s="103"/>
      <c r="H219" s="103"/>
      <c r="I219" s="42"/>
      <c r="J219" s="13"/>
      <c r="K219" s="42"/>
      <c r="L219" s="14"/>
      <c r="M219" s="87" t="str">
        <f t="shared" si="13"/>
        <v/>
      </c>
      <c r="N219" s="16"/>
      <c r="O219" s="57"/>
      <c r="P219" s="5"/>
      <c r="Q219" s="5"/>
    </row>
    <row r="220" spans="1:17" x14ac:dyDescent="0.25">
      <c r="B220" s="11">
        <f t="shared" si="14"/>
        <v>171</v>
      </c>
      <c r="C220" s="19"/>
      <c r="D220" s="114"/>
      <c r="E220" s="115"/>
      <c r="F220" s="103"/>
      <c r="G220" s="103"/>
      <c r="H220" s="103"/>
      <c r="I220" s="42"/>
      <c r="J220" s="13"/>
      <c r="K220" s="42"/>
      <c r="L220" s="14"/>
      <c r="M220" s="87" t="str">
        <f t="shared" si="13"/>
        <v/>
      </c>
      <c r="N220" s="16"/>
      <c r="O220" s="57"/>
      <c r="P220" s="5"/>
      <c r="Q220" s="5"/>
    </row>
    <row r="221" spans="1:17" x14ac:dyDescent="0.25">
      <c r="B221" s="11">
        <f t="shared" si="14"/>
        <v>172</v>
      </c>
      <c r="C221" s="19"/>
      <c r="D221" s="114"/>
      <c r="E221" s="115"/>
      <c r="F221" s="103"/>
      <c r="G221" s="103"/>
      <c r="H221" s="103"/>
      <c r="I221" s="42"/>
      <c r="J221" s="13"/>
      <c r="K221" s="42"/>
      <c r="L221" s="14"/>
      <c r="M221" s="87" t="str">
        <f t="shared" si="13"/>
        <v/>
      </c>
      <c r="N221" s="16"/>
      <c r="O221" s="57"/>
      <c r="P221" s="5"/>
      <c r="Q221" s="5"/>
    </row>
    <row r="222" spans="1:17" x14ac:dyDescent="0.25">
      <c r="B222" s="11">
        <f t="shared" si="14"/>
        <v>173</v>
      </c>
      <c r="C222" s="19"/>
      <c r="D222" s="114"/>
      <c r="E222" s="115"/>
      <c r="F222" s="103"/>
      <c r="G222" s="103"/>
      <c r="H222" s="103"/>
      <c r="I222" s="42"/>
      <c r="J222" s="13"/>
      <c r="K222" s="42"/>
      <c r="L222" s="14"/>
      <c r="M222" s="87" t="str">
        <f t="shared" si="13"/>
        <v/>
      </c>
      <c r="N222" s="16"/>
      <c r="O222" s="57"/>
      <c r="P222" s="5"/>
      <c r="Q222" s="5"/>
    </row>
    <row r="223" spans="1:17" x14ac:dyDescent="0.25">
      <c r="B223" s="11">
        <f t="shared" si="14"/>
        <v>174</v>
      </c>
      <c r="C223" s="19"/>
      <c r="D223" s="114"/>
      <c r="E223" s="115"/>
      <c r="F223" s="103"/>
      <c r="G223" s="103"/>
      <c r="H223" s="103"/>
      <c r="I223" s="42"/>
      <c r="J223" s="13"/>
      <c r="K223" s="42"/>
      <c r="L223" s="14"/>
      <c r="M223" s="87" t="str">
        <f t="shared" si="13"/>
        <v/>
      </c>
      <c r="N223" s="16"/>
      <c r="O223" s="57"/>
      <c r="P223" s="5"/>
      <c r="Q223" s="5"/>
    </row>
    <row r="224" spans="1:17" x14ac:dyDescent="0.25">
      <c r="B224" s="11">
        <f t="shared" si="14"/>
        <v>175</v>
      </c>
      <c r="C224" s="19"/>
      <c r="D224" s="114"/>
      <c r="E224" s="115"/>
      <c r="F224" s="103"/>
      <c r="G224" s="103"/>
      <c r="H224" s="103"/>
      <c r="I224" s="42"/>
      <c r="J224" s="13"/>
      <c r="K224" s="42"/>
      <c r="L224" s="14"/>
      <c r="M224" s="87" t="str">
        <f t="shared" si="13"/>
        <v/>
      </c>
      <c r="N224" s="16"/>
      <c r="O224" s="57"/>
      <c r="P224" s="5"/>
      <c r="Q224" s="5"/>
    </row>
    <row r="225" spans="2:17" x14ac:dyDescent="0.25">
      <c r="B225" s="11">
        <f t="shared" si="14"/>
        <v>176</v>
      </c>
      <c r="C225" s="19"/>
      <c r="D225" s="114"/>
      <c r="E225" s="115"/>
      <c r="F225" s="103"/>
      <c r="G225" s="103"/>
      <c r="H225" s="103"/>
      <c r="I225" s="42"/>
      <c r="J225" s="13"/>
      <c r="K225" s="42"/>
      <c r="L225" s="14"/>
      <c r="M225" s="87" t="str">
        <f t="shared" si="13"/>
        <v/>
      </c>
      <c r="N225" s="16"/>
      <c r="O225" s="57"/>
      <c r="P225" s="5"/>
      <c r="Q225" s="5"/>
    </row>
    <row r="226" spans="2:17" x14ac:dyDescent="0.25">
      <c r="B226" s="11">
        <f t="shared" si="14"/>
        <v>177</v>
      </c>
      <c r="C226" s="19"/>
      <c r="D226" s="114"/>
      <c r="E226" s="115"/>
      <c r="F226" s="103"/>
      <c r="G226" s="103"/>
      <c r="H226" s="103"/>
      <c r="I226" s="42"/>
      <c r="J226" s="13"/>
      <c r="K226" s="42"/>
      <c r="L226" s="14"/>
      <c r="M226" s="87" t="str">
        <f t="shared" si="13"/>
        <v/>
      </c>
      <c r="N226" s="16"/>
      <c r="O226" s="57"/>
      <c r="P226" s="5"/>
      <c r="Q226" s="5"/>
    </row>
    <row r="227" spans="2:17" x14ac:dyDescent="0.25">
      <c r="B227" s="11">
        <f t="shared" si="14"/>
        <v>178</v>
      </c>
      <c r="C227" s="19"/>
      <c r="D227" s="114"/>
      <c r="E227" s="115"/>
      <c r="F227" s="103"/>
      <c r="G227" s="103"/>
      <c r="H227" s="103"/>
      <c r="I227" s="42"/>
      <c r="J227" s="13"/>
      <c r="K227" s="42"/>
      <c r="L227" s="14"/>
      <c r="M227" s="87" t="str">
        <f t="shared" si="13"/>
        <v/>
      </c>
      <c r="N227" s="16"/>
      <c r="O227" s="57"/>
      <c r="P227" s="5"/>
      <c r="Q227" s="5"/>
    </row>
    <row r="228" spans="2:17" x14ac:dyDescent="0.25">
      <c r="B228" s="11">
        <f t="shared" si="14"/>
        <v>179</v>
      </c>
      <c r="C228" s="19"/>
      <c r="D228" s="114"/>
      <c r="E228" s="115"/>
      <c r="F228" s="103"/>
      <c r="G228" s="103"/>
      <c r="H228" s="103"/>
      <c r="I228" s="42"/>
      <c r="J228" s="13"/>
      <c r="K228" s="42"/>
      <c r="L228" s="14"/>
      <c r="M228" s="87" t="str">
        <f t="shared" si="13"/>
        <v/>
      </c>
      <c r="N228" s="16"/>
      <c r="O228" s="57"/>
      <c r="P228" s="5"/>
      <c r="Q228" s="5"/>
    </row>
    <row r="229" spans="2:17" x14ac:dyDescent="0.25">
      <c r="B229" s="11">
        <f t="shared" si="14"/>
        <v>180</v>
      </c>
      <c r="C229" s="19"/>
      <c r="D229" s="114"/>
      <c r="E229" s="115"/>
      <c r="F229" s="103"/>
      <c r="G229" s="103"/>
      <c r="H229" s="103"/>
      <c r="I229" s="42"/>
      <c r="J229" s="13"/>
      <c r="K229" s="42"/>
      <c r="L229" s="14"/>
      <c r="M229" s="87" t="str">
        <f t="shared" si="13"/>
        <v/>
      </c>
      <c r="N229" s="16"/>
      <c r="O229" s="57"/>
      <c r="P229" s="5"/>
      <c r="Q229" s="5"/>
    </row>
    <row r="230" spans="2:17" x14ac:dyDescent="0.25">
      <c r="B230" s="11">
        <f t="shared" si="14"/>
        <v>181</v>
      </c>
      <c r="C230" s="19"/>
      <c r="D230" s="114"/>
      <c r="E230" s="115"/>
      <c r="F230" s="103"/>
      <c r="G230" s="103"/>
      <c r="H230" s="103"/>
      <c r="I230" s="42"/>
      <c r="J230" s="13"/>
      <c r="K230" s="42"/>
      <c r="L230" s="14"/>
      <c r="M230" s="87" t="str">
        <f t="shared" si="13"/>
        <v/>
      </c>
      <c r="N230" s="16"/>
      <c r="O230" s="57"/>
      <c r="P230" s="5"/>
      <c r="Q230" s="5"/>
    </row>
    <row r="231" spans="2:17" x14ac:dyDescent="0.25">
      <c r="B231" s="11">
        <f t="shared" si="14"/>
        <v>182</v>
      </c>
      <c r="C231" s="19"/>
      <c r="D231" s="114"/>
      <c r="E231" s="115"/>
      <c r="F231" s="103"/>
      <c r="G231" s="103"/>
      <c r="H231" s="103"/>
      <c r="I231" s="42"/>
      <c r="J231" s="13"/>
      <c r="K231" s="42"/>
      <c r="L231" s="14"/>
      <c r="M231" s="87" t="str">
        <f t="shared" si="13"/>
        <v/>
      </c>
      <c r="N231" s="16"/>
      <c r="O231" s="57"/>
      <c r="P231" s="5"/>
      <c r="Q231" s="5"/>
    </row>
    <row r="232" spans="2:17" x14ac:dyDescent="0.25">
      <c r="B232" s="11">
        <f t="shared" si="14"/>
        <v>183</v>
      </c>
      <c r="C232" s="19"/>
      <c r="D232" s="114"/>
      <c r="E232" s="115"/>
      <c r="F232" s="103"/>
      <c r="G232" s="103"/>
      <c r="H232" s="103"/>
      <c r="I232" s="42"/>
      <c r="J232" s="13"/>
      <c r="K232" s="42"/>
      <c r="L232" s="14"/>
      <c r="M232" s="87" t="str">
        <f t="shared" si="13"/>
        <v/>
      </c>
      <c r="N232" s="16"/>
      <c r="O232" s="57"/>
      <c r="P232" s="5"/>
      <c r="Q232" s="5"/>
    </row>
    <row r="233" spans="2:17" x14ac:dyDescent="0.25">
      <c r="B233" s="11">
        <f t="shared" si="14"/>
        <v>184</v>
      </c>
      <c r="C233" s="19"/>
      <c r="D233" s="114"/>
      <c r="E233" s="115"/>
      <c r="F233" s="103"/>
      <c r="G233" s="103"/>
      <c r="H233" s="103"/>
      <c r="I233" s="42"/>
      <c r="J233" s="13"/>
      <c r="K233" s="42"/>
      <c r="L233" s="14"/>
      <c r="M233" s="87" t="str">
        <f t="shared" si="13"/>
        <v/>
      </c>
      <c r="N233" s="16"/>
      <c r="O233" s="57"/>
      <c r="P233" s="5"/>
      <c r="Q233" s="5"/>
    </row>
    <row r="234" spans="2:17" x14ac:dyDescent="0.25">
      <c r="B234" s="11">
        <f t="shared" si="14"/>
        <v>185</v>
      </c>
      <c r="C234" s="19"/>
      <c r="D234" s="114"/>
      <c r="E234" s="115"/>
      <c r="F234" s="103"/>
      <c r="G234" s="103"/>
      <c r="H234" s="103"/>
      <c r="I234" s="42"/>
      <c r="J234" s="13"/>
      <c r="K234" s="42"/>
      <c r="L234" s="14"/>
      <c r="M234" s="87" t="str">
        <f t="shared" si="13"/>
        <v/>
      </c>
      <c r="N234" s="16"/>
      <c r="O234" s="57"/>
      <c r="P234" s="5"/>
      <c r="Q234" s="5"/>
    </row>
    <row r="235" spans="2:17" x14ac:dyDescent="0.25">
      <c r="B235" s="11">
        <f t="shared" si="14"/>
        <v>186</v>
      </c>
      <c r="C235" s="19"/>
      <c r="D235" s="114"/>
      <c r="E235" s="115"/>
      <c r="F235" s="103"/>
      <c r="G235" s="103"/>
      <c r="H235" s="103"/>
      <c r="I235" s="42"/>
      <c r="J235" s="13"/>
      <c r="K235" s="42"/>
      <c r="L235" s="14"/>
      <c r="M235" s="87" t="str">
        <f t="shared" si="13"/>
        <v/>
      </c>
      <c r="N235" s="16"/>
      <c r="O235" s="57"/>
      <c r="P235" s="5"/>
      <c r="Q235" s="5"/>
    </row>
    <row r="236" spans="2:17" x14ac:dyDescent="0.25">
      <c r="B236" s="11">
        <f t="shared" si="14"/>
        <v>187</v>
      </c>
      <c r="C236" s="19"/>
      <c r="D236" s="114"/>
      <c r="E236" s="115"/>
      <c r="F236" s="103"/>
      <c r="G236" s="103"/>
      <c r="H236" s="103"/>
      <c r="I236" s="42"/>
      <c r="J236" s="13"/>
      <c r="K236" s="42"/>
      <c r="L236" s="14"/>
      <c r="M236" s="87" t="str">
        <f t="shared" si="13"/>
        <v/>
      </c>
      <c r="N236" s="16"/>
      <c r="O236" s="57"/>
      <c r="P236" s="5"/>
      <c r="Q236" s="5"/>
    </row>
    <row r="237" spans="2:17" x14ac:dyDescent="0.25">
      <c r="B237" s="11">
        <f t="shared" si="14"/>
        <v>188</v>
      </c>
      <c r="C237" s="19"/>
      <c r="D237" s="114"/>
      <c r="E237" s="115"/>
      <c r="F237" s="103"/>
      <c r="G237" s="103"/>
      <c r="H237" s="103"/>
      <c r="I237" s="42"/>
      <c r="J237" s="13"/>
      <c r="K237" s="42"/>
      <c r="L237" s="14"/>
      <c r="M237" s="87" t="str">
        <f t="shared" si="13"/>
        <v/>
      </c>
      <c r="N237" s="16"/>
      <c r="O237" s="57"/>
      <c r="P237" s="5"/>
      <c r="Q237" s="5"/>
    </row>
    <row r="238" spans="2:17" x14ac:dyDescent="0.25">
      <c r="B238" s="11">
        <f t="shared" si="14"/>
        <v>189</v>
      </c>
      <c r="C238" s="19"/>
      <c r="D238" s="114"/>
      <c r="E238" s="115"/>
      <c r="F238" s="103"/>
      <c r="G238" s="103"/>
      <c r="H238" s="103"/>
      <c r="I238" s="42"/>
      <c r="J238" s="13"/>
      <c r="K238" s="42"/>
      <c r="L238" s="14"/>
      <c r="M238" s="87" t="str">
        <f t="shared" si="13"/>
        <v/>
      </c>
      <c r="N238" s="16"/>
      <c r="O238" s="57"/>
      <c r="P238" s="5"/>
      <c r="Q238" s="5"/>
    </row>
    <row r="239" spans="2:17" x14ac:dyDescent="0.25">
      <c r="B239" s="11">
        <f t="shared" si="14"/>
        <v>190</v>
      </c>
      <c r="C239" s="19"/>
      <c r="D239" s="114"/>
      <c r="E239" s="115"/>
      <c r="F239" s="103"/>
      <c r="G239" s="103"/>
      <c r="H239" s="103"/>
      <c r="I239" s="42"/>
      <c r="J239" s="13"/>
      <c r="K239" s="42"/>
      <c r="L239" s="14"/>
      <c r="M239" s="87" t="str">
        <f t="shared" si="13"/>
        <v/>
      </c>
      <c r="N239" s="16"/>
      <c r="O239" s="57"/>
      <c r="P239" s="5"/>
      <c r="Q239" s="5"/>
    </row>
    <row r="240" spans="2:17" x14ac:dyDescent="0.25">
      <c r="B240" s="11">
        <f t="shared" si="14"/>
        <v>191</v>
      </c>
      <c r="C240" s="19"/>
      <c r="D240" s="114"/>
      <c r="E240" s="115"/>
      <c r="F240" s="103"/>
      <c r="G240" s="103"/>
      <c r="H240" s="103"/>
      <c r="I240" s="42"/>
      <c r="J240" s="13"/>
      <c r="K240" s="42"/>
      <c r="L240" s="14"/>
      <c r="M240" s="87" t="str">
        <f t="shared" si="13"/>
        <v/>
      </c>
      <c r="N240" s="16"/>
      <c r="O240" s="57"/>
      <c r="P240" s="5"/>
      <c r="Q240" s="5"/>
    </row>
    <row r="241" spans="2:17" x14ac:dyDescent="0.25">
      <c r="B241" s="11">
        <f t="shared" si="14"/>
        <v>192</v>
      </c>
      <c r="C241" s="19"/>
      <c r="D241" s="114"/>
      <c r="E241" s="115"/>
      <c r="F241" s="103"/>
      <c r="G241" s="103"/>
      <c r="H241" s="103"/>
      <c r="I241" s="42"/>
      <c r="J241" s="13"/>
      <c r="K241" s="42"/>
      <c r="L241" s="14"/>
      <c r="M241" s="87" t="str">
        <f t="shared" si="13"/>
        <v/>
      </c>
      <c r="N241" s="16"/>
      <c r="O241" s="57"/>
      <c r="P241" s="5"/>
      <c r="Q241" s="5"/>
    </row>
    <row r="242" spans="2:17" x14ac:dyDescent="0.25">
      <c r="B242" s="11">
        <f t="shared" si="14"/>
        <v>193</v>
      </c>
      <c r="C242" s="19"/>
      <c r="D242" s="114"/>
      <c r="E242" s="115"/>
      <c r="F242" s="103"/>
      <c r="G242" s="103"/>
      <c r="H242" s="103"/>
      <c r="I242" s="42"/>
      <c r="J242" s="13"/>
      <c r="K242" s="42"/>
      <c r="L242" s="14"/>
      <c r="M242" s="87" t="str">
        <f t="shared" ref="M242:M273" si="15">IF(OR(ISBLANK(C242),ISBLANK(L242)),"",K242*I242*L242)</f>
        <v/>
      </c>
      <c r="N242" s="16"/>
      <c r="O242" s="57"/>
      <c r="P242" s="5"/>
      <c r="Q242" s="5"/>
    </row>
    <row r="243" spans="2:17" x14ac:dyDescent="0.25">
      <c r="B243" s="11">
        <f t="shared" si="14"/>
        <v>194</v>
      </c>
      <c r="C243" s="19"/>
      <c r="D243" s="114"/>
      <c r="E243" s="115"/>
      <c r="F243" s="103"/>
      <c r="G243" s="103"/>
      <c r="H243" s="103"/>
      <c r="I243" s="42"/>
      <c r="J243" s="13"/>
      <c r="K243" s="42"/>
      <c r="L243" s="14"/>
      <c r="M243" s="87" t="str">
        <f t="shared" si="15"/>
        <v/>
      </c>
      <c r="N243" s="16"/>
      <c r="O243" s="57"/>
      <c r="P243" s="5"/>
      <c r="Q243" s="5"/>
    </row>
    <row r="244" spans="2:17" x14ac:dyDescent="0.25">
      <c r="B244" s="11">
        <f t="shared" si="14"/>
        <v>195</v>
      </c>
      <c r="C244" s="19"/>
      <c r="D244" s="114"/>
      <c r="E244" s="115"/>
      <c r="F244" s="103"/>
      <c r="G244" s="103"/>
      <c r="H244" s="103"/>
      <c r="I244" s="42"/>
      <c r="J244" s="13"/>
      <c r="K244" s="42"/>
      <c r="L244" s="14"/>
      <c r="M244" s="87" t="str">
        <f t="shared" si="15"/>
        <v/>
      </c>
      <c r="N244" s="16"/>
      <c r="O244" s="57"/>
      <c r="P244" s="5"/>
      <c r="Q244" s="5"/>
    </row>
    <row r="245" spans="2:17" x14ac:dyDescent="0.25">
      <c r="B245" s="11">
        <f t="shared" si="14"/>
        <v>196</v>
      </c>
      <c r="C245" s="19"/>
      <c r="D245" s="114"/>
      <c r="E245" s="115"/>
      <c r="F245" s="103"/>
      <c r="G245" s="103"/>
      <c r="H245" s="103"/>
      <c r="I245" s="42"/>
      <c r="J245" s="13"/>
      <c r="K245" s="42"/>
      <c r="L245" s="14"/>
      <c r="M245" s="87" t="str">
        <f t="shared" si="15"/>
        <v/>
      </c>
      <c r="N245" s="16"/>
      <c r="O245" s="57"/>
      <c r="P245" s="5"/>
      <c r="Q245" s="5"/>
    </row>
    <row r="246" spans="2:17" x14ac:dyDescent="0.25">
      <c r="B246" s="11">
        <f t="shared" si="14"/>
        <v>197</v>
      </c>
      <c r="C246" s="19"/>
      <c r="D246" s="114"/>
      <c r="E246" s="115"/>
      <c r="F246" s="103"/>
      <c r="G246" s="103"/>
      <c r="H246" s="103"/>
      <c r="I246" s="42"/>
      <c r="J246" s="13"/>
      <c r="K246" s="42"/>
      <c r="L246" s="14"/>
      <c r="M246" s="87" t="str">
        <f t="shared" si="15"/>
        <v/>
      </c>
      <c r="N246" s="16"/>
      <c r="O246" s="57"/>
      <c r="P246" s="5"/>
      <c r="Q246" s="5"/>
    </row>
    <row r="247" spans="2:17" x14ac:dyDescent="0.25">
      <c r="B247" s="11">
        <f t="shared" si="14"/>
        <v>198</v>
      </c>
      <c r="C247" s="19"/>
      <c r="D247" s="114"/>
      <c r="E247" s="115"/>
      <c r="F247" s="103"/>
      <c r="G247" s="103"/>
      <c r="H247" s="103"/>
      <c r="I247" s="42"/>
      <c r="J247" s="13"/>
      <c r="K247" s="42"/>
      <c r="L247" s="14"/>
      <c r="M247" s="87" t="str">
        <f t="shared" si="15"/>
        <v/>
      </c>
      <c r="N247" s="16"/>
      <c r="O247" s="57"/>
      <c r="P247" s="5"/>
      <c r="Q247" s="5"/>
    </row>
    <row r="248" spans="2:17" x14ac:dyDescent="0.25">
      <c r="B248" s="11">
        <f t="shared" si="14"/>
        <v>199</v>
      </c>
      <c r="C248" s="19"/>
      <c r="D248" s="114"/>
      <c r="E248" s="115"/>
      <c r="F248" s="103"/>
      <c r="G248" s="103"/>
      <c r="H248" s="103"/>
      <c r="I248" s="42"/>
      <c r="J248" s="13"/>
      <c r="K248" s="42"/>
      <c r="L248" s="14"/>
      <c r="M248" s="87" t="str">
        <f t="shared" si="15"/>
        <v/>
      </c>
      <c r="N248" s="16"/>
      <c r="O248" s="57"/>
      <c r="P248" s="5"/>
      <c r="Q248" s="5"/>
    </row>
    <row r="249" spans="2:17" x14ac:dyDescent="0.25">
      <c r="B249" s="11">
        <f t="shared" si="14"/>
        <v>200</v>
      </c>
      <c r="C249" s="19"/>
      <c r="D249" s="114"/>
      <c r="E249" s="115"/>
      <c r="F249" s="103"/>
      <c r="G249" s="103"/>
      <c r="H249" s="103"/>
      <c r="I249" s="42"/>
      <c r="J249" s="13"/>
      <c r="K249" s="42"/>
      <c r="L249" s="14"/>
      <c r="M249" s="87" t="str">
        <f t="shared" si="15"/>
        <v/>
      </c>
      <c r="N249" s="16"/>
      <c r="O249" s="57"/>
      <c r="P249" s="5"/>
      <c r="Q249" s="5"/>
    </row>
    <row r="250" spans="2:17" hidden="1" outlineLevel="1" x14ac:dyDescent="0.25">
      <c r="B250" s="11">
        <f t="shared" si="14"/>
        <v>201</v>
      </c>
      <c r="C250" s="19"/>
      <c r="D250" s="114"/>
      <c r="E250" s="115"/>
      <c r="F250" s="103"/>
      <c r="G250" s="103"/>
      <c r="H250" s="103"/>
      <c r="I250" s="42"/>
      <c r="J250" s="13"/>
      <c r="K250" s="42"/>
      <c r="L250" s="14"/>
      <c r="M250" s="87" t="str">
        <f t="shared" si="15"/>
        <v/>
      </c>
      <c r="N250" s="16"/>
      <c r="O250" s="57"/>
      <c r="P250" s="5"/>
      <c r="Q250" s="5"/>
    </row>
    <row r="251" spans="2:17" hidden="1" outlineLevel="1" x14ac:dyDescent="0.25">
      <c r="B251" s="11">
        <f t="shared" si="14"/>
        <v>202</v>
      </c>
      <c r="C251" s="19"/>
      <c r="D251" s="114"/>
      <c r="E251" s="115"/>
      <c r="F251" s="103"/>
      <c r="G251" s="103"/>
      <c r="H251" s="103"/>
      <c r="I251" s="42"/>
      <c r="J251" s="13"/>
      <c r="K251" s="42"/>
      <c r="L251" s="14"/>
      <c r="M251" s="87" t="str">
        <f t="shared" si="15"/>
        <v/>
      </c>
      <c r="N251" s="16"/>
      <c r="O251" s="57"/>
      <c r="P251" s="5"/>
      <c r="Q251" s="5"/>
    </row>
    <row r="252" spans="2:17" hidden="1" outlineLevel="1" x14ac:dyDescent="0.25">
      <c r="B252" s="11">
        <f t="shared" si="14"/>
        <v>203</v>
      </c>
      <c r="C252" s="19"/>
      <c r="D252" s="114"/>
      <c r="E252" s="115"/>
      <c r="F252" s="103"/>
      <c r="G252" s="103"/>
      <c r="H252" s="103"/>
      <c r="I252" s="42"/>
      <c r="J252" s="13"/>
      <c r="K252" s="42"/>
      <c r="L252" s="14"/>
      <c r="M252" s="87" t="str">
        <f t="shared" si="15"/>
        <v/>
      </c>
      <c r="N252" s="16"/>
      <c r="O252" s="57"/>
      <c r="P252" s="5"/>
      <c r="Q252" s="5"/>
    </row>
    <row r="253" spans="2:17" hidden="1" outlineLevel="1" x14ac:dyDescent="0.25">
      <c r="B253" s="11">
        <f t="shared" si="14"/>
        <v>204</v>
      </c>
      <c r="C253" s="19"/>
      <c r="D253" s="114"/>
      <c r="E253" s="115"/>
      <c r="F253" s="103"/>
      <c r="G253" s="103"/>
      <c r="H253" s="103"/>
      <c r="I253" s="42"/>
      <c r="J253" s="13"/>
      <c r="K253" s="42"/>
      <c r="L253" s="14"/>
      <c r="M253" s="87" t="str">
        <f t="shared" si="15"/>
        <v/>
      </c>
      <c r="N253" s="16"/>
      <c r="O253" s="57"/>
      <c r="P253" s="5"/>
      <c r="Q253" s="5"/>
    </row>
    <row r="254" spans="2:17" hidden="1" outlineLevel="1" x14ac:dyDescent="0.25">
      <c r="B254" s="11">
        <f t="shared" si="14"/>
        <v>205</v>
      </c>
      <c r="C254" s="19"/>
      <c r="D254" s="114"/>
      <c r="E254" s="115"/>
      <c r="F254" s="103"/>
      <c r="G254" s="103"/>
      <c r="H254" s="103"/>
      <c r="I254" s="42"/>
      <c r="J254" s="13"/>
      <c r="K254" s="42"/>
      <c r="L254" s="14"/>
      <c r="M254" s="87" t="str">
        <f t="shared" si="15"/>
        <v/>
      </c>
      <c r="N254" s="16"/>
      <c r="O254" s="57"/>
      <c r="P254" s="5"/>
      <c r="Q254" s="5"/>
    </row>
    <row r="255" spans="2:17" hidden="1" outlineLevel="1" x14ac:dyDescent="0.25">
      <c r="B255" s="11">
        <f t="shared" si="14"/>
        <v>206</v>
      </c>
      <c r="C255" s="19"/>
      <c r="D255" s="114"/>
      <c r="E255" s="115"/>
      <c r="F255" s="103"/>
      <c r="G255" s="103"/>
      <c r="H255" s="103"/>
      <c r="I255" s="42"/>
      <c r="J255" s="13"/>
      <c r="K255" s="42"/>
      <c r="L255" s="14"/>
      <c r="M255" s="87" t="str">
        <f t="shared" si="15"/>
        <v/>
      </c>
      <c r="N255" s="16"/>
      <c r="O255" s="57"/>
      <c r="P255" s="5"/>
      <c r="Q255" s="5"/>
    </row>
    <row r="256" spans="2:17" hidden="1" outlineLevel="1" x14ac:dyDescent="0.25">
      <c r="B256" s="11">
        <f t="shared" si="14"/>
        <v>207</v>
      </c>
      <c r="C256" s="19"/>
      <c r="D256" s="114"/>
      <c r="E256" s="115"/>
      <c r="F256" s="103"/>
      <c r="G256" s="103"/>
      <c r="H256" s="103"/>
      <c r="I256" s="42"/>
      <c r="J256" s="13"/>
      <c r="K256" s="42"/>
      <c r="L256" s="14"/>
      <c r="M256" s="87" t="str">
        <f t="shared" si="15"/>
        <v/>
      </c>
      <c r="N256" s="16"/>
      <c r="O256" s="57"/>
      <c r="P256" s="5"/>
      <c r="Q256" s="5"/>
    </row>
    <row r="257" spans="2:17" hidden="1" outlineLevel="1" x14ac:dyDescent="0.25">
      <c r="B257" s="11">
        <f t="shared" si="14"/>
        <v>208</v>
      </c>
      <c r="C257" s="19"/>
      <c r="D257" s="114"/>
      <c r="E257" s="115"/>
      <c r="F257" s="103"/>
      <c r="G257" s="103"/>
      <c r="H257" s="103"/>
      <c r="I257" s="42"/>
      <c r="J257" s="13"/>
      <c r="K257" s="42"/>
      <c r="L257" s="14"/>
      <c r="M257" s="87" t="str">
        <f t="shared" si="15"/>
        <v/>
      </c>
      <c r="N257" s="16"/>
      <c r="O257" s="57"/>
      <c r="P257" s="5"/>
      <c r="Q257" s="5"/>
    </row>
    <row r="258" spans="2:17" hidden="1" outlineLevel="1" x14ac:dyDescent="0.25">
      <c r="B258" s="11">
        <f t="shared" si="14"/>
        <v>209</v>
      </c>
      <c r="C258" s="19"/>
      <c r="D258" s="114"/>
      <c r="E258" s="115"/>
      <c r="F258" s="103"/>
      <c r="G258" s="103"/>
      <c r="H258" s="103"/>
      <c r="I258" s="42"/>
      <c r="J258" s="13"/>
      <c r="K258" s="42"/>
      <c r="L258" s="14"/>
      <c r="M258" s="87" t="str">
        <f t="shared" si="15"/>
        <v/>
      </c>
      <c r="N258" s="16"/>
      <c r="O258" s="57"/>
      <c r="P258" s="5"/>
      <c r="Q258" s="5"/>
    </row>
    <row r="259" spans="2:17" hidden="1" outlineLevel="1" x14ac:dyDescent="0.25">
      <c r="B259" s="11">
        <f t="shared" si="14"/>
        <v>210</v>
      </c>
      <c r="C259" s="19"/>
      <c r="D259" s="114"/>
      <c r="E259" s="115"/>
      <c r="F259" s="103"/>
      <c r="G259" s="103"/>
      <c r="H259" s="103"/>
      <c r="I259" s="42"/>
      <c r="J259" s="13"/>
      <c r="K259" s="42"/>
      <c r="L259" s="14"/>
      <c r="M259" s="87" t="str">
        <f t="shared" si="15"/>
        <v/>
      </c>
      <c r="N259" s="16"/>
      <c r="O259" s="57"/>
      <c r="P259" s="5"/>
      <c r="Q259" s="5"/>
    </row>
    <row r="260" spans="2:17" hidden="1" outlineLevel="1" x14ac:dyDescent="0.25">
      <c r="B260" s="11">
        <f t="shared" si="14"/>
        <v>211</v>
      </c>
      <c r="C260" s="19"/>
      <c r="D260" s="114"/>
      <c r="E260" s="115"/>
      <c r="F260" s="103"/>
      <c r="G260" s="103"/>
      <c r="H260" s="103"/>
      <c r="I260" s="42"/>
      <c r="J260" s="13"/>
      <c r="K260" s="42"/>
      <c r="L260" s="14"/>
      <c r="M260" s="87" t="str">
        <f t="shared" si="15"/>
        <v/>
      </c>
      <c r="N260" s="16"/>
      <c r="O260" s="57"/>
      <c r="P260" s="5"/>
      <c r="Q260" s="5"/>
    </row>
    <row r="261" spans="2:17" hidden="1" outlineLevel="1" x14ac:dyDescent="0.25">
      <c r="B261" s="11">
        <f t="shared" si="14"/>
        <v>212</v>
      </c>
      <c r="C261" s="19"/>
      <c r="D261" s="114"/>
      <c r="E261" s="115"/>
      <c r="F261" s="103"/>
      <c r="G261" s="103"/>
      <c r="H261" s="103"/>
      <c r="I261" s="42"/>
      <c r="J261" s="13"/>
      <c r="K261" s="42"/>
      <c r="L261" s="14"/>
      <c r="M261" s="87" t="str">
        <f t="shared" si="15"/>
        <v/>
      </c>
      <c r="N261" s="16"/>
      <c r="O261" s="57"/>
      <c r="P261" s="5"/>
      <c r="Q261" s="5"/>
    </row>
    <row r="262" spans="2:17" hidden="1" outlineLevel="1" x14ac:dyDescent="0.25">
      <c r="B262" s="11">
        <f t="shared" si="14"/>
        <v>213</v>
      </c>
      <c r="C262" s="19"/>
      <c r="D262" s="114"/>
      <c r="E262" s="115"/>
      <c r="F262" s="103"/>
      <c r="G262" s="103"/>
      <c r="H262" s="103"/>
      <c r="I262" s="42"/>
      <c r="J262" s="13"/>
      <c r="K262" s="42"/>
      <c r="L262" s="14"/>
      <c r="M262" s="87" t="str">
        <f t="shared" si="15"/>
        <v/>
      </c>
      <c r="N262" s="16"/>
      <c r="O262" s="57"/>
      <c r="P262" s="5"/>
      <c r="Q262" s="5"/>
    </row>
    <row r="263" spans="2:17" hidden="1" outlineLevel="1" x14ac:dyDescent="0.25">
      <c r="B263" s="11">
        <f t="shared" si="14"/>
        <v>214</v>
      </c>
      <c r="C263" s="19"/>
      <c r="D263" s="114"/>
      <c r="E263" s="115"/>
      <c r="F263" s="103"/>
      <c r="G263" s="103"/>
      <c r="H263" s="103"/>
      <c r="I263" s="42"/>
      <c r="J263" s="13"/>
      <c r="K263" s="42"/>
      <c r="L263" s="14"/>
      <c r="M263" s="87" t="str">
        <f t="shared" si="15"/>
        <v/>
      </c>
      <c r="N263" s="16"/>
      <c r="O263" s="57"/>
      <c r="P263" s="5"/>
      <c r="Q263" s="5"/>
    </row>
    <row r="264" spans="2:17" hidden="1" outlineLevel="1" x14ac:dyDescent="0.25">
      <c r="B264" s="11">
        <f t="shared" si="14"/>
        <v>215</v>
      </c>
      <c r="C264" s="19"/>
      <c r="D264" s="114"/>
      <c r="E264" s="115"/>
      <c r="F264" s="103"/>
      <c r="G264" s="103"/>
      <c r="H264" s="103"/>
      <c r="I264" s="42"/>
      <c r="J264" s="13"/>
      <c r="K264" s="42"/>
      <c r="L264" s="14"/>
      <c r="M264" s="87" t="str">
        <f t="shared" si="15"/>
        <v/>
      </c>
      <c r="N264" s="16"/>
      <c r="O264" s="57"/>
      <c r="P264" s="5"/>
      <c r="Q264" s="5"/>
    </row>
    <row r="265" spans="2:17" hidden="1" outlineLevel="1" x14ac:dyDescent="0.25">
      <c r="B265" s="11">
        <f t="shared" si="14"/>
        <v>216</v>
      </c>
      <c r="C265" s="19"/>
      <c r="D265" s="114"/>
      <c r="E265" s="115"/>
      <c r="F265" s="103"/>
      <c r="G265" s="103"/>
      <c r="H265" s="103"/>
      <c r="I265" s="42"/>
      <c r="J265" s="13"/>
      <c r="K265" s="42"/>
      <c r="L265" s="14"/>
      <c r="M265" s="87" t="str">
        <f t="shared" si="15"/>
        <v/>
      </c>
      <c r="N265" s="16"/>
      <c r="O265" s="57"/>
      <c r="P265" s="5"/>
      <c r="Q265" s="5"/>
    </row>
    <row r="266" spans="2:17" hidden="1" outlineLevel="1" x14ac:dyDescent="0.25">
      <c r="B266" s="11">
        <f t="shared" si="14"/>
        <v>217</v>
      </c>
      <c r="C266" s="19"/>
      <c r="D266" s="114"/>
      <c r="E266" s="115"/>
      <c r="F266" s="103"/>
      <c r="G266" s="103"/>
      <c r="H266" s="103"/>
      <c r="I266" s="42"/>
      <c r="J266" s="13"/>
      <c r="K266" s="42"/>
      <c r="L266" s="14"/>
      <c r="M266" s="87" t="str">
        <f t="shared" si="15"/>
        <v/>
      </c>
      <c r="N266" s="16"/>
      <c r="O266" s="57"/>
      <c r="P266" s="5"/>
      <c r="Q266" s="5"/>
    </row>
    <row r="267" spans="2:17" hidden="1" outlineLevel="1" x14ac:dyDescent="0.25">
      <c r="B267" s="11">
        <f t="shared" si="14"/>
        <v>218</v>
      </c>
      <c r="C267" s="19"/>
      <c r="D267" s="114"/>
      <c r="E267" s="115"/>
      <c r="F267" s="103"/>
      <c r="G267" s="103"/>
      <c r="H267" s="103"/>
      <c r="I267" s="42"/>
      <c r="J267" s="13"/>
      <c r="K267" s="42"/>
      <c r="L267" s="14"/>
      <c r="M267" s="87" t="str">
        <f t="shared" si="15"/>
        <v/>
      </c>
      <c r="N267" s="16"/>
      <c r="O267" s="57"/>
      <c r="P267" s="5"/>
      <c r="Q267" s="5"/>
    </row>
    <row r="268" spans="2:17" hidden="1" outlineLevel="1" x14ac:dyDescent="0.25">
      <c r="B268" s="11">
        <f t="shared" si="14"/>
        <v>219</v>
      </c>
      <c r="C268" s="19"/>
      <c r="D268" s="114"/>
      <c r="E268" s="115"/>
      <c r="F268" s="103"/>
      <c r="G268" s="103"/>
      <c r="H268" s="103"/>
      <c r="I268" s="42"/>
      <c r="J268" s="13"/>
      <c r="K268" s="42"/>
      <c r="L268" s="14"/>
      <c r="M268" s="87" t="str">
        <f t="shared" si="15"/>
        <v/>
      </c>
      <c r="N268" s="16"/>
      <c r="O268" s="57"/>
      <c r="P268" s="5"/>
      <c r="Q268" s="5"/>
    </row>
    <row r="269" spans="2:17" hidden="1" outlineLevel="1" x14ac:dyDescent="0.25">
      <c r="B269" s="11">
        <f t="shared" si="14"/>
        <v>220</v>
      </c>
      <c r="C269" s="19"/>
      <c r="D269" s="114"/>
      <c r="E269" s="115"/>
      <c r="F269" s="103"/>
      <c r="G269" s="103"/>
      <c r="H269" s="103"/>
      <c r="I269" s="42"/>
      <c r="J269" s="13"/>
      <c r="K269" s="42"/>
      <c r="L269" s="14"/>
      <c r="M269" s="87" t="str">
        <f t="shared" si="15"/>
        <v/>
      </c>
      <c r="N269" s="16"/>
      <c r="O269" s="57"/>
      <c r="P269" s="5"/>
      <c r="Q269" s="5"/>
    </row>
    <row r="270" spans="2:17" hidden="1" outlineLevel="1" x14ac:dyDescent="0.25">
      <c r="B270" s="11">
        <f t="shared" si="14"/>
        <v>221</v>
      </c>
      <c r="C270" s="19"/>
      <c r="D270" s="114"/>
      <c r="E270" s="115"/>
      <c r="F270" s="103"/>
      <c r="G270" s="103"/>
      <c r="H270" s="103"/>
      <c r="I270" s="42"/>
      <c r="J270" s="13"/>
      <c r="K270" s="42"/>
      <c r="L270" s="14"/>
      <c r="M270" s="87" t="str">
        <f t="shared" si="15"/>
        <v/>
      </c>
      <c r="N270" s="16"/>
      <c r="O270" s="57"/>
      <c r="P270" s="5"/>
      <c r="Q270" s="5"/>
    </row>
    <row r="271" spans="2:17" hidden="1" outlineLevel="1" x14ac:dyDescent="0.25">
      <c r="B271" s="11">
        <f t="shared" si="14"/>
        <v>222</v>
      </c>
      <c r="C271" s="19"/>
      <c r="D271" s="114"/>
      <c r="E271" s="115"/>
      <c r="F271" s="103"/>
      <c r="G271" s="103"/>
      <c r="H271" s="103"/>
      <c r="I271" s="42"/>
      <c r="J271" s="13"/>
      <c r="K271" s="42"/>
      <c r="L271" s="14"/>
      <c r="M271" s="87" t="str">
        <f t="shared" si="15"/>
        <v/>
      </c>
      <c r="N271" s="16"/>
      <c r="O271" s="57"/>
      <c r="P271" s="5"/>
      <c r="Q271" s="5"/>
    </row>
    <row r="272" spans="2:17" hidden="1" outlineLevel="1" x14ac:dyDescent="0.25">
      <c r="B272" s="11">
        <f t="shared" si="14"/>
        <v>223</v>
      </c>
      <c r="C272" s="19"/>
      <c r="D272" s="114"/>
      <c r="E272" s="115"/>
      <c r="F272" s="103"/>
      <c r="G272" s="103"/>
      <c r="H272" s="103"/>
      <c r="I272" s="42"/>
      <c r="J272" s="13"/>
      <c r="K272" s="42"/>
      <c r="L272" s="14"/>
      <c r="M272" s="87" t="str">
        <f t="shared" si="15"/>
        <v/>
      </c>
      <c r="N272" s="16"/>
      <c r="O272" s="57"/>
      <c r="P272" s="5"/>
      <c r="Q272" s="5"/>
    </row>
    <row r="273" spans="2:17" hidden="1" outlineLevel="1" x14ac:dyDescent="0.25">
      <c r="B273" s="11">
        <f t="shared" si="14"/>
        <v>224</v>
      </c>
      <c r="C273" s="19"/>
      <c r="D273" s="114"/>
      <c r="E273" s="115"/>
      <c r="F273" s="103"/>
      <c r="G273" s="103"/>
      <c r="H273" s="103"/>
      <c r="I273" s="42"/>
      <c r="J273" s="13"/>
      <c r="K273" s="42"/>
      <c r="L273" s="14"/>
      <c r="M273" s="87" t="str">
        <f t="shared" si="15"/>
        <v/>
      </c>
      <c r="N273" s="16"/>
      <c r="O273" s="57"/>
      <c r="P273" s="5"/>
      <c r="Q273" s="5"/>
    </row>
    <row r="274" spans="2:17" hidden="1" outlineLevel="1" x14ac:dyDescent="0.25">
      <c r="B274" s="11">
        <f t="shared" si="14"/>
        <v>225</v>
      </c>
      <c r="C274" s="19"/>
      <c r="D274" s="114"/>
      <c r="E274" s="115"/>
      <c r="F274" s="103"/>
      <c r="G274" s="103"/>
      <c r="H274" s="103"/>
      <c r="I274" s="42"/>
      <c r="J274" s="13"/>
      <c r="K274" s="42"/>
      <c r="L274" s="14"/>
      <c r="M274" s="87" t="str">
        <f t="shared" ref="M274:M289" si="16">IF(OR(ISBLANK(C274),ISBLANK(L274)),"",K274*I274*L274)</f>
        <v/>
      </c>
      <c r="N274" s="16"/>
      <c r="O274" s="57"/>
      <c r="P274" s="5"/>
      <c r="Q274" s="5"/>
    </row>
    <row r="275" spans="2:17" hidden="1" outlineLevel="1" x14ac:dyDescent="0.25">
      <c r="B275" s="11">
        <f t="shared" si="14"/>
        <v>226</v>
      </c>
      <c r="C275" s="19"/>
      <c r="D275" s="114"/>
      <c r="E275" s="115"/>
      <c r="F275" s="103"/>
      <c r="G275" s="103"/>
      <c r="H275" s="103"/>
      <c r="I275" s="42"/>
      <c r="J275" s="13"/>
      <c r="K275" s="42"/>
      <c r="L275" s="14"/>
      <c r="M275" s="87" t="str">
        <f t="shared" si="16"/>
        <v/>
      </c>
      <c r="N275" s="16"/>
      <c r="O275" s="57"/>
      <c r="P275" s="5"/>
      <c r="Q275" s="5"/>
    </row>
    <row r="276" spans="2:17" hidden="1" outlineLevel="1" x14ac:dyDescent="0.25">
      <c r="B276" s="11">
        <f t="shared" ref="B276:B289" si="17">B275+1</f>
        <v>227</v>
      </c>
      <c r="C276" s="19"/>
      <c r="D276" s="114"/>
      <c r="E276" s="115"/>
      <c r="F276" s="103"/>
      <c r="G276" s="103"/>
      <c r="H276" s="103"/>
      <c r="I276" s="42"/>
      <c r="J276" s="13"/>
      <c r="K276" s="42"/>
      <c r="L276" s="14"/>
      <c r="M276" s="87" t="str">
        <f t="shared" si="16"/>
        <v/>
      </c>
      <c r="N276" s="16"/>
      <c r="O276" s="57"/>
      <c r="P276" s="5"/>
      <c r="Q276" s="5"/>
    </row>
    <row r="277" spans="2:17" hidden="1" outlineLevel="1" x14ac:dyDescent="0.25">
      <c r="B277" s="11">
        <f t="shared" si="17"/>
        <v>228</v>
      </c>
      <c r="C277" s="19"/>
      <c r="D277" s="114"/>
      <c r="E277" s="115"/>
      <c r="F277" s="103"/>
      <c r="G277" s="103"/>
      <c r="H277" s="103"/>
      <c r="I277" s="42"/>
      <c r="J277" s="13"/>
      <c r="K277" s="42"/>
      <c r="L277" s="14"/>
      <c r="M277" s="87" t="str">
        <f t="shared" si="16"/>
        <v/>
      </c>
      <c r="N277" s="16"/>
      <c r="O277" s="57"/>
      <c r="P277" s="5"/>
      <c r="Q277" s="5"/>
    </row>
    <row r="278" spans="2:17" hidden="1" outlineLevel="1" x14ac:dyDescent="0.25">
      <c r="B278" s="11">
        <f t="shared" si="17"/>
        <v>229</v>
      </c>
      <c r="C278" s="19"/>
      <c r="D278" s="114"/>
      <c r="E278" s="115"/>
      <c r="F278" s="103"/>
      <c r="G278" s="103"/>
      <c r="H278" s="103"/>
      <c r="I278" s="42"/>
      <c r="J278" s="13"/>
      <c r="K278" s="42"/>
      <c r="L278" s="14"/>
      <c r="M278" s="87" t="str">
        <f t="shared" si="16"/>
        <v/>
      </c>
      <c r="N278" s="16"/>
      <c r="O278" s="57"/>
    </row>
    <row r="279" spans="2:17" hidden="1" outlineLevel="1" x14ac:dyDescent="0.25">
      <c r="B279" s="11">
        <f t="shared" si="17"/>
        <v>230</v>
      </c>
      <c r="C279" s="19"/>
      <c r="D279" s="114"/>
      <c r="E279" s="115"/>
      <c r="F279" s="103"/>
      <c r="G279" s="103"/>
      <c r="H279" s="103"/>
      <c r="I279" s="42"/>
      <c r="J279" s="13"/>
      <c r="K279" s="42"/>
      <c r="L279" s="14"/>
      <c r="M279" s="87" t="str">
        <f t="shared" si="16"/>
        <v/>
      </c>
      <c r="N279" s="16"/>
      <c r="O279" s="57"/>
    </row>
    <row r="280" spans="2:17" hidden="1" outlineLevel="1" x14ac:dyDescent="0.25">
      <c r="B280" s="11">
        <f t="shared" si="17"/>
        <v>231</v>
      </c>
      <c r="C280" s="19"/>
      <c r="D280" s="114"/>
      <c r="E280" s="115"/>
      <c r="F280" s="103"/>
      <c r="G280" s="103"/>
      <c r="H280" s="103"/>
      <c r="I280" s="42"/>
      <c r="J280" s="13"/>
      <c r="K280" s="42"/>
      <c r="L280" s="14"/>
      <c r="M280" s="87" t="str">
        <f t="shared" si="16"/>
        <v/>
      </c>
      <c r="N280" s="16"/>
      <c r="O280" s="57"/>
    </row>
    <row r="281" spans="2:17" hidden="1" outlineLevel="1" x14ac:dyDescent="0.25">
      <c r="B281" s="11">
        <f t="shared" si="17"/>
        <v>232</v>
      </c>
      <c r="C281" s="19"/>
      <c r="D281" s="114"/>
      <c r="E281" s="115"/>
      <c r="F281" s="103"/>
      <c r="G281" s="103"/>
      <c r="H281" s="103"/>
      <c r="I281" s="42"/>
      <c r="J281" s="13"/>
      <c r="K281" s="42"/>
      <c r="L281" s="14"/>
      <c r="M281" s="87" t="str">
        <f t="shared" si="16"/>
        <v/>
      </c>
      <c r="N281" s="16"/>
      <c r="O281" s="57"/>
    </row>
    <row r="282" spans="2:17" hidden="1" outlineLevel="1" x14ac:dyDescent="0.25">
      <c r="B282" s="11">
        <f t="shared" si="17"/>
        <v>233</v>
      </c>
      <c r="C282" s="19"/>
      <c r="D282" s="114"/>
      <c r="E282" s="115"/>
      <c r="F282" s="103"/>
      <c r="G282" s="103"/>
      <c r="H282" s="103"/>
      <c r="I282" s="42"/>
      <c r="J282" s="13"/>
      <c r="K282" s="42"/>
      <c r="L282" s="14"/>
      <c r="M282" s="87" t="str">
        <f t="shared" si="16"/>
        <v/>
      </c>
      <c r="N282" s="16"/>
      <c r="O282" s="57"/>
    </row>
    <row r="283" spans="2:17" hidden="1" outlineLevel="1" x14ac:dyDescent="0.25">
      <c r="B283" s="11">
        <f t="shared" si="17"/>
        <v>234</v>
      </c>
      <c r="C283" s="19"/>
      <c r="D283" s="114"/>
      <c r="E283" s="115"/>
      <c r="F283" s="103"/>
      <c r="G283" s="103"/>
      <c r="H283" s="103"/>
      <c r="I283" s="42"/>
      <c r="J283" s="13"/>
      <c r="K283" s="42"/>
      <c r="L283" s="14"/>
      <c r="M283" s="87" t="str">
        <f t="shared" si="16"/>
        <v/>
      </c>
      <c r="N283" s="16"/>
      <c r="O283" s="57"/>
    </row>
    <row r="284" spans="2:17" hidden="1" outlineLevel="1" x14ac:dyDescent="0.25">
      <c r="B284" s="11">
        <f t="shared" si="17"/>
        <v>235</v>
      </c>
      <c r="C284" s="19"/>
      <c r="D284" s="114"/>
      <c r="E284" s="115"/>
      <c r="F284" s="103"/>
      <c r="G284" s="103"/>
      <c r="H284" s="103"/>
      <c r="I284" s="42"/>
      <c r="J284" s="13"/>
      <c r="K284" s="42"/>
      <c r="L284" s="14"/>
      <c r="M284" s="87" t="str">
        <f t="shared" si="16"/>
        <v/>
      </c>
      <c r="N284" s="16"/>
      <c r="O284" s="57"/>
    </row>
    <row r="285" spans="2:17" hidden="1" outlineLevel="1" x14ac:dyDescent="0.25">
      <c r="B285" s="11">
        <f t="shared" si="17"/>
        <v>236</v>
      </c>
      <c r="C285" s="19"/>
      <c r="D285" s="114"/>
      <c r="E285" s="115"/>
      <c r="F285" s="103"/>
      <c r="G285" s="103"/>
      <c r="H285" s="103"/>
      <c r="I285" s="42"/>
      <c r="J285" s="13"/>
      <c r="K285" s="42"/>
      <c r="L285" s="14"/>
      <c r="M285" s="87" t="str">
        <f t="shared" si="16"/>
        <v/>
      </c>
      <c r="N285" s="16"/>
      <c r="O285" s="57"/>
    </row>
    <row r="286" spans="2:17" hidden="1" outlineLevel="1" x14ac:dyDescent="0.25">
      <c r="B286" s="11">
        <f t="shared" si="17"/>
        <v>237</v>
      </c>
      <c r="C286" s="19"/>
      <c r="D286" s="114"/>
      <c r="E286" s="115"/>
      <c r="F286" s="103"/>
      <c r="G286" s="103"/>
      <c r="H286" s="103"/>
      <c r="I286" s="42"/>
      <c r="J286" s="13"/>
      <c r="K286" s="42"/>
      <c r="L286" s="14"/>
      <c r="M286" s="87" t="str">
        <f t="shared" si="16"/>
        <v/>
      </c>
      <c r="N286" s="16"/>
      <c r="O286" s="57"/>
    </row>
    <row r="287" spans="2:17" hidden="1" outlineLevel="1" x14ac:dyDescent="0.25">
      <c r="B287" s="11">
        <f t="shared" si="17"/>
        <v>238</v>
      </c>
      <c r="C287" s="19"/>
      <c r="D287" s="114"/>
      <c r="E287" s="115"/>
      <c r="F287" s="103"/>
      <c r="G287" s="103"/>
      <c r="H287" s="103"/>
      <c r="I287" s="42"/>
      <c r="J287" s="13"/>
      <c r="K287" s="42"/>
      <c r="L287" s="14"/>
      <c r="M287" s="87" t="str">
        <f t="shared" si="16"/>
        <v/>
      </c>
      <c r="N287" s="16"/>
      <c r="O287" s="57"/>
    </row>
    <row r="288" spans="2:17" hidden="1" outlineLevel="1" x14ac:dyDescent="0.25">
      <c r="B288" s="11">
        <f t="shared" si="17"/>
        <v>239</v>
      </c>
      <c r="C288" s="19"/>
      <c r="D288" s="114"/>
      <c r="E288" s="115"/>
      <c r="F288" s="103"/>
      <c r="G288" s="103"/>
      <c r="H288" s="103"/>
      <c r="I288" s="42"/>
      <c r="J288" s="13"/>
      <c r="K288" s="42"/>
      <c r="L288" s="14"/>
      <c r="M288" s="87" t="str">
        <f t="shared" si="16"/>
        <v/>
      </c>
      <c r="N288" s="16"/>
      <c r="O288" s="57"/>
    </row>
    <row r="289" spans="2:17" hidden="1" outlineLevel="1" x14ac:dyDescent="0.25">
      <c r="B289" s="11">
        <f t="shared" si="17"/>
        <v>240</v>
      </c>
      <c r="C289" s="19"/>
      <c r="D289" s="114"/>
      <c r="E289" s="115"/>
      <c r="F289" s="103"/>
      <c r="G289" s="103"/>
      <c r="H289" s="103"/>
      <c r="I289" s="42"/>
      <c r="J289" s="13"/>
      <c r="K289" s="42"/>
      <c r="L289" s="14"/>
      <c r="M289" s="87" t="str">
        <f t="shared" si="16"/>
        <v/>
      </c>
      <c r="N289" s="16"/>
      <c r="O289" s="58">
        <f>SUMIFS($M$210:$M$289,$D$210:$D$289,"Agente Cultural")</f>
        <v>0</v>
      </c>
    </row>
    <row r="290" spans="2:17" ht="21.95" customHeight="1" collapsed="1" x14ac:dyDescent="0.25">
      <c r="B290" s="81" t="s">
        <v>7</v>
      </c>
      <c r="C290" s="77"/>
      <c r="D290" s="77"/>
      <c r="E290" s="77"/>
      <c r="F290" s="77"/>
      <c r="G290" s="77"/>
      <c r="H290" s="77"/>
      <c r="I290" s="77"/>
      <c r="J290" s="77"/>
      <c r="K290" s="77"/>
      <c r="L290" s="78"/>
      <c r="M290" s="79">
        <f>SUM(M210:M289)</f>
        <v>0</v>
      </c>
      <c r="N290" s="80">
        <f>IF(M290=0,0%,M290/$M$309)</f>
        <v>0</v>
      </c>
      <c r="O290" s="59">
        <f>M290-O289</f>
        <v>0</v>
      </c>
    </row>
    <row r="291" spans="2:17" s="7" customFormat="1" ht="36.75" customHeight="1" x14ac:dyDescent="0.25">
      <c r="B291" s="172" t="s">
        <v>96</v>
      </c>
      <c r="C291" s="172"/>
      <c r="D291" s="172"/>
      <c r="E291" s="172"/>
      <c r="F291" s="172"/>
      <c r="G291" s="172"/>
      <c r="H291" s="172"/>
      <c r="I291" s="172"/>
      <c r="J291" s="172"/>
      <c r="K291" s="172"/>
      <c r="L291" s="172"/>
      <c r="M291" s="172"/>
      <c r="N291" s="172"/>
      <c r="O291" s="53"/>
      <c r="P291" s="6"/>
      <c r="Q291" s="6"/>
    </row>
    <row r="292" spans="2:17" s="7" customFormat="1" ht="24" customHeight="1" x14ac:dyDescent="0.25">
      <c r="B292" s="132" t="s">
        <v>14</v>
      </c>
      <c r="C292" s="132" t="s">
        <v>3</v>
      </c>
      <c r="D292" s="134" t="s">
        <v>29</v>
      </c>
      <c r="E292" s="135"/>
      <c r="F292" s="129" t="s">
        <v>83</v>
      </c>
      <c r="G292" s="129"/>
      <c r="H292" s="129"/>
      <c r="I292" s="132" t="s">
        <v>4</v>
      </c>
      <c r="J292" s="138" t="s">
        <v>10</v>
      </c>
      <c r="K292" s="138" t="s">
        <v>70</v>
      </c>
      <c r="L292" s="132" t="s">
        <v>5</v>
      </c>
      <c r="M292" s="132" t="s">
        <v>6</v>
      </c>
      <c r="N292" s="138" t="s">
        <v>92</v>
      </c>
      <c r="O292" s="54"/>
      <c r="P292" s="6"/>
      <c r="Q292" s="6"/>
    </row>
    <row r="293" spans="2:17" s="7" customFormat="1" ht="24" customHeight="1" x14ac:dyDescent="0.25">
      <c r="B293" s="133"/>
      <c r="C293" s="133"/>
      <c r="D293" s="136"/>
      <c r="E293" s="137"/>
      <c r="F293" s="109" t="s">
        <v>80</v>
      </c>
      <c r="G293" s="109" t="s">
        <v>81</v>
      </c>
      <c r="H293" s="109" t="s">
        <v>82</v>
      </c>
      <c r="I293" s="133"/>
      <c r="J293" s="139"/>
      <c r="K293" s="139"/>
      <c r="L293" s="133"/>
      <c r="M293" s="133"/>
      <c r="N293" s="139"/>
      <c r="O293" s="110"/>
      <c r="P293" s="99"/>
      <c r="Q293" s="99"/>
    </row>
    <row r="294" spans="2:17" x14ac:dyDescent="0.25">
      <c r="B294" s="11">
        <f>B289+1</f>
        <v>241</v>
      </c>
      <c r="C294" s="19"/>
      <c r="D294" s="113"/>
      <c r="E294" s="113"/>
      <c r="F294" s="103"/>
      <c r="G294" s="103"/>
      <c r="H294" s="103"/>
      <c r="I294" s="42"/>
      <c r="J294" s="13"/>
      <c r="K294" s="42"/>
      <c r="L294" s="17"/>
      <c r="M294" s="87" t="str">
        <f t="shared" ref="M294:M303" si="18">IF(OR(ISBLANK(C294),ISBLANK(L294)),"",K294*I294*L294)</f>
        <v/>
      </c>
      <c r="N294" s="16"/>
      <c r="O294" s="66" t="str">
        <f>IF(L294=0,"Bco",IF($N$23=0,"Ok","Nok"))</f>
        <v>Bco</v>
      </c>
    </row>
    <row r="295" spans="2:17" x14ac:dyDescent="0.25">
      <c r="B295" s="11">
        <f>B294+1</f>
        <v>242</v>
      </c>
      <c r="C295" s="19"/>
      <c r="D295" s="113"/>
      <c r="E295" s="113"/>
      <c r="F295" s="103"/>
      <c r="G295" s="103"/>
      <c r="H295" s="103"/>
      <c r="I295" s="42"/>
      <c r="J295" s="13"/>
      <c r="K295" s="42"/>
      <c r="L295" s="17"/>
      <c r="M295" s="87" t="str">
        <f t="shared" si="18"/>
        <v/>
      </c>
      <c r="N295" s="16"/>
      <c r="O295" s="66" t="str">
        <f t="shared" ref="O295:O303" si="19">IF(L295=0,"Bco",IF($N$23=0,"Ok","Nok"))</f>
        <v>Bco</v>
      </c>
    </row>
    <row r="296" spans="2:17" x14ac:dyDescent="0.25">
      <c r="B296" s="11">
        <f t="shared" ref="B296" si="20">B295+1</f>
        <v>243</v>
      </c>
      <c r="C296" s="19"/>
      <c r="D296" s="113"/>
      <c r="E296" s="113"/>
      <c r="F296" s="103"/>
      <c r="G296" s="103"/>
      <c r="H296" s="103"/>
      <c r="I296" s="42"/>
      <c r="J296" s="13"/>
      <c r="K296" s="42"/>
      <c r="L296" s="17"/>
      <c r="M296" s="87" t="str">
        <f t="shared" si="18"/>
        <v/>
      </c>
      <c r="N296" s="16"/>
      <c r="O296" s="66" t="str">
        <f t="shared" si="19"/>
        <v>Bco</v>
      </c>
    </row>
    <row r="297" spans="2:17" x14ac:dyDescent="0.25">
      <c r="B297" s="11">
        <f t="shared" ref="B297:B303" si="21">B296+1</f>
        <v>244</v>
      </c>
      <c r="C297" s="19"/>
      <c r="D297" s="113"/>
      <c r="E297" s="113"/>
      <c r="F297" s="103"/>
      <c r="G297" s="103"/>
      <c r="H297" s="103"/>
      <c r="I297" s="42"/>
      <c r="J297" s="13"/>
      <c r="K297" s="42"/>
      <c r="L297" s="17"/>
      <c r="M297" s="87" t="str">
        <f t="shared" si="18"/>
        <v/>
      </c>
      <c r="N297" s="16"/>
      <c r="O297" s="66" t="str">
        <f t="shared" si="19"/>
        <v>Bco</v>
      </c>
    </row>
    <row r="298" spans="2:17" x14ac:dyDescent="0.25">
      <c r="B298" s="11">
        <f t="shared" si="21"/>
        <v>245</v>
      </c>
      <c r="C298" s="19"/>
      <c r="D298" s="113"/>
      <c r="E298" s="113"/>
      <c r="F298" s="103"/>
      <c r="G298" s="103"/>
      <c r="H298" s="103"/>
      <c r="I298" s="42"/>
      <c r="J298" s="13"/>
      <c r="K298" s="42"/>
      <c r="L298" s="17"/>
      <c r="M298" s="87" t="str">
        <f t="shared" si="18"/>
        <v/>
      </c>
      <c r="N298" s="16"/>
      <c r="O298" s="66" t="str">
        <f t="shared" si="19"/>
        <v>Bco</v>
      </c>
    </row>
    <row r="299" spans="2:17" x14ac:dyDescent="0.25">
      <c r="B299" s="11">
        <f t="shared" si="21"/>
        <v>246</v>
      </c>
      <c r="C299" s="19"/>
      <c r="D299" s="113"/>
      <c r="E299" s="113"/>
      <c r="F299" s="103"/>
      <c r="G299" s="103"/>
      <c r="H299" s="103"/>
      <c r="I299" s="42"/>
      <c r="J299" s="13"/>
      <c r="K299" s="42"/>
      <c r="L299" s="17"/>
      <c r="M299" s="87" t="str">
        <f t="shared" si="18"/>
        <v/>
      </c>
      <c r="N299" s="16"/>
      <c r="O299" s="66" t="str">
        <f t="shared" si="19"/>
        <v>Bco</v>
      </c>
    </row>
    <row r="300" spans="2:17" x14ac:dyDescent="0.25">
      <c r="B300" s="11">
        <f t="shared" si="21"/>
        <v>247</v>
      </c>
      <c r="C300" s="19"/>
      <c r="D300" s="113"/>
      <c r="E300" s="113"/>
      <c r="F300" s="103"/>
      <c r="G300" s="103"/>
      <c r="H300" s="103"/>
      <c r="I300" s="42"/>
      <c r="J300" s="13"/>
      <c r="K300" s="42"/>
      <c r="L300" s="17"/>
      <c r="M300" s="87" t="str">
        <f t="shared" si="18"/>
        <v/>
      </c>
      <c r="N300" s="16"/>
      <c r="O300" s="66" t="str">
        <f t="shared" si="19"/>
        <v>Bco</v>
      </c>
    </row>
    <row r="301" spans="2:17" x14ac:dyDescent="0.25">
      <c r="B301" s="11">
        <f t="shared" si="21"/>
        <v>248</v>
      </c>
      <c r="C301" s="19"/>
      <c r="D301" s="113"/>
      <c r="E301" s="113"/>
      <c r="F301" s="103"/>
      <c r="G301" s="103"/>
      <c r="H301" s="103"/>
      <c r="I301" s="42"/>
      <c r="J301" s="13"/>
      <c r="K301" s="42"/>
      <c r="L301" s="17"/>
      <c r="M301" s="87" t="str">
        <f t="shared" si="18"/>
        <v/>
      </c>
      <c r="N301" s="16"/>
      <c r="O301" s="66" t="str">
        <f t="shared" si="19"/>
        <v>Bco</v>
      </c>
    </row>
    <row r="302" spans="2:17" x14ac:dyDescent="0.25">
      <c r="B302" s="11">
        <f t="shared" si="21"/>
        <v>249</v>
      </c>
      <c r="C302" s="19"/>
      <c r="D302" s="113"/>
      <c r="E302" s="113"/>
      <c r="F302" s="103"/>
      <c r="G302" s="103"/>
      <c r="H302" s="103"/>
      <c r="I302" s="42"/>
      <c r="J302" s="13"/>
      <c r="K302" s="42"/>
      <c r="L302" s="17"/>
      <c r="M302" s="87" t="str">
        <f t="shared" si="18"/>
        <v/>
      </c>
      <c r="N302" s="16"/>
      <c r="O302" s="66" t="str">
        <f t="shared" si="19"/>
        <v>Bco</v>
      </c>
    </row>
    <row r="303" spans="2:17" x14ac:dyDescent="0.25">
      <c r="B303" s="11">
        <f t="shared" si="21"/>
        <v>250</v>
      </c>
      <c r="C303" s="19"/>
      <c r="D303" s="113"/>
      <c r="E303" s="113"/>
      <c r="F303" s="103"/>
      <c r="G303" s="103"/>
      <c r="H303" s="103"/>
      <c r="I303" s="42"/>
      <c r="J303" s="13"/>
      <c r="K303" s="42"/>
      <c r="L303" s="17"/>
      <c r="M303" s="87" t="str">
        <f t="shared" si="18"/>
        <v/>
      </c>
      <c r="N303" s="16"/>
      <c r="O303" s="66" t="str">
        <f t="shared" si="19"/>
        <v>Bco</v>
      </c>
    </row>
    <row r="304" spans="2:17" ht="21.95" customHeight="1" x14ac:dyDescent="0.25">
      <c r="B304" s="81" t="s">
        <v>7</v>
      </c>
      <c r="C304" s="77"/>
      <c r="D304" s="77"/>
      <c r="E304" s="77"/>
      <c r="F304" s="77"/>
      <c r="G304" s="77"/>
      <c r="H304" s="77"/>
      <c r="I304" s="77"/>
      <c r="J304" s="77"/>
      <c r="K304" s="77"/>
      <c r="L304" s="78"/>
      <c r="M304" s="79">
        <f>SUM(M294:M303)</f>
        <v>0</v>
      </c>
      <c r="N304" s="80">
        <f>IF(M304=0,0%,M304/$M$309)</f>
        <v>0</v>
      </c>
      <c r="O304" s="58">
        <f>SUMIFS($M$294:$M$303,$D$294:$D$303,"Agente Cultural")</f>
        <v>0</v>
      </c>
    </row>
    <row r="305" spans="2:17" s="7" customFormat="1" ht="10.5" customHeight="1" x14ac:dyDescent="0.25"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59">
        <f>M304-O304</f>
        <v>0</v>
      </c>
      <c r="P305" s="6"/>
      <c r="Q305" s="6"/>
    </row>
    <row r="306" spans="2:17" ht="39.950000000000003" customHeight="1" x14ac:dyDescent="0.25">
      <c r="B306" s="116" t="s">
        <v>97</v>
      </c>
      <c r="C306" s="117"/>
      <c r="D306" s="117"/>
      <c r="E306" s="117"/>
      <c r="F306" s="104"/>
      <c r="G306" s="104"/>
      <c r="H306" s="104"/>
      <c r="I306" s="172" t="s">
        <v>98</v>
      </c>
      <c r="J306" s="172"/>
      <c r="K306" s="172"/>
      <c r="L306" s="172"/>
      <c r="M306" s="172"/>
      <c r="N306" s="172"/>
      <c r="O306" s="60"/>
    </row>
    <row r="307" spans="2:17" ht="20.100000000000001" customHeight="1" x14ac:dyDescent="0.25">
      <c r="B307" s="211" t="s">
        <v>9</v>
      </c>
      <c r="C307" s="212"/>
      <c r="D307" s="128"/>
      <c r="E307" s="128"/>
      <c r="F307" s="125">
        <f>IF(D307=0,0%,D307/$M$309)</f>
        <v>0</v>
      </c>
      <c r="G307" s="126"/>
      <c r="H307" s="127"/>
      <c r="I307" s="129" t="s">
        <v>76</v>
      </c>
      <c r="J307" s="129"/>
      <c r="K307" s="129"/>
      <c r="L307" s="128"/>
      <c r="M307" s="128"/>
      <c r="N307" s="88">
        <f>IF(L307=0,0%,L307/$M$309)</f>
        <v>0</v>
      </c>
      <c r="O307" s="60"/>
    </row>
    <row r="308" spans="2:17" s="7" customFormat="1" ht="10.5" customHeight="1" x14ac:dyDescent="0.25"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59"/>
      <c r="P308" s="6"/>
      <c r="Q308" s="6"/>
    </row>
    <row r="309" spans="2:17" ht="30" customHeight="1" x14ac:dyDescent="0.25">
      <c r="B309" s="169" t="s">
        <v>13</v>
      </c>
      <c r="C309" s="170"/>
      <c r="D309" s="170"/>
      <c r="E309" s="170"/>
      <c r="F309" s="170"/>
      <c r="G309" s="170"/>
      <c r="H309" s="170"/>
      <c r="I309" s="170"/>
      <c r="J309" s="170"/>
      <c r="K309" s="170"/>
      <c r="L309" s="171"/>
      <c r="M309" s="130">
        <f>M72+M116+M206+M290+M304+D307+L307</f>
        <v>0</v>
      </c>
      <c r="N309" s="131"/>
      <c r="O309" s="60"/>
    </row>
    <row r="310" spans="2:17" s="7" customFormat="1" ht="10.5" customHeight="1" x14ac:dyDescent="0.25"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50"/>
      <c r="P310" s="6"/>
      <c r="Q310" s="6"/>
    </row>
    <row r="311" spans="2:17" ht="28.5" customHeight="1" x14ac:dyDescent="0.25">
      <c r="B311" s="116" t="s">
        <v>77</v>
      </c>
      <c r="C311" s="117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8"/>
      <c r="O311" s="67"/>
    </row>
    <row r="312" spans="2:17" ht="24" x14ac:dyDescent="0.25">
      <c r="B312" s="129" t="s">
        <v>43</v>
      </c>
      <c r="C312" s="129"/>
      <c r="D312" s="119" t="s">
        <v>47</v>
      </c>
      <c r="E312" s="120"/>
      <c r="F312" s="120"/>
      <c r="G312" s="120"/>
      <c r="H312" s="121"/>
      <c r="I312" s="74" t="s">
        <v>48</v>
      </c>
      <c r="K312" s="20"/>
      <c r="L312" s="129" t="s">
        <v>51</v>
      </c>
      <c r="M312" s="129"/>
      <c r="N312" s="129"/>
      <c r="O312" s="67"/>
    </row>
    <row r="313" spans="2:17" ht="20.100000000000001" customHeight="1" x14ac:dyDescent="0.25">
      <c r="B313" s="189" t="s">
        <v>44</v>
      </c>
      <c r="C313" s="189"/>
      <c r="D313" s="122"/>
      <c r="E313" s="123"/>
      <c r="F313" s="123"/>
      <c r="G313" s="123"/>
      <c r="H313" s="124"/>
      <c r="I313" s="89">
        <f>IFERROR(D313/$M$309,0)</f>
        <v>0</v>
      </c>
      <c r="K313" s="20"/>
      <c r="L313" s="187" t="s">
        <v>49</v>
      </c>
      <c r="M313" s="187"/>
      <c r="N313" s="87">
        <f>SUM(D313:D315)</f>
        <v>0</v>
      </c>
      <c r="O313" s="67"/>
    </row>
    <row r="314" spans="2:17" ht="20.100000000000001" customHeight="1" x14ac:dyDescent="0.25">
      <c r="B314" s="189" t="s">
        <v>45</v>
      </c>
      <c r="C314" s="189"/>
      <c r="D314" s="122"/>
      <c r="E314" s="123"/>
      <c r="F314" s="123"/>
      <c r="G314" s="123"/>
      <c r="H314" s="124"/>
      <c r="I314" s="89">
        <f>IFERROR(D314/$M$309,0)</f>
        <v>0</v>
      </c>
      <c r="K314" s="20"/>
      <c r="L314" s="185" t="s">
        <v>50</v>
      </c>
      <c r="M314" s="186"/>
      <c r="N314" s="90">
        <f>SUM(I313:I315)</f>
        <v>0</v>
      </c>
      <c r="O314" s="67"/>
    </row>
    <row r="315" spans="2:17" ht="20.100000000000001" customHeight="1" x14ac:dyDescent="0.25">
      <c r="B315" s="189" t="s">
        <v>46</v>
      </c>
      <c r="C315" s="189"/>
      <c r="D315" s="122"/>
      <c r="E315" s="123"/>
      <c r="F315" s="123"/>
      <c r="G315" s="123"/>
      <c r="H315" s="124"/>
      <c r="I315" s="89">
        <f>IFERROR(D315/$M$309,0)</f>
        <v>0</v>
      </c>
      <c r="K315" s="20"/>
      <c r="L315" s="20"/>
      <c r="M315" s="20"/>
      <c r="N315" s="20"/>
      <c r="O315" s="67"/>
    </row>
    <row r="316" spans="2:17" s="7" customFormat="1" ht="10.5" customHeight="1" x14ac:dyDescent="0.25"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68"/>
      <c r="P316" s="6"/>
      <c r="Q316" s="6"/>
    </row>
    <row r="317" spans="2:17" ht="27.75" customHeight="1" x14ac:dyDescent="0.25">
      <c r="B317" s="129" t="s">
        <v>8</v>
      </c>
      <c r="C317" s="129"/>
      <c r="D317" s="129"/>
      <c r="E317" s="129"/>
      <c r="F317" s="129"/>
      <c r="G317" s="129"/>
      <c r="H317" s="129"/>
      <c r="I317" s="129"/>
      <c r="J317" s="129"/>
      <c r="K317" s="168"/>
      <c r="L317" s="168"/>
      <c r="M317" s="168"/>
      <c r="N317" s="168"/>
      <c r="O317" s="60"/>
    </row>
    <row r="318" spans="2:17" ht="36" customHeight="1" x14ac:dyDescent="0.25">
      <c r="B318" s="165"/>
      <c r="C318" s="166"/>
      <c r="D318" s="166"/>
      <c r="E318" s="166"/>
      <c r="F318" s="166"/>
      <c r="G318" s="166"/>
      <c r="H318" s="166"/>
      <c r="I318" s="166"/>
      <c r="J318" s="166"/>
      <c r="K318" s="166"/>
      <c r="L318" s="166"/>
      <c r="M318" s="166"/>
      <c r="N318" s="167"/>
      <c r="O318" s="49"/>
    </row>
    <row r="319" spans="2:17" ht="20.25" customHeight="1" x14ac:dyDescent="0.25">
      <c r="B319" s="129" t="s">
        <v>12</v>
      </c>
      <c r="C319" s="129"/>
      <c r="D319" s="129"/>
      <c r="E319" s="129"/>
      <c r="F319" s="129"/>
      <c r="G319" s="129"/>
      <c r="H319" s="129"/>
      <c r="I319" s="129"/>
      <c r="J319" s="129"/>
      <c r="K319" s="129"/>
      <c r="L319" s="129"/>
      <c r="M319" s="129"/>
      <c r="N319" s="129"/>
      <c r="O319" s="49"/>
    </row>
    <row r="320" spans="2:17" ht="12" customHeight="1" x14ac:dyDescent="0.25">
      <c r="B320" s="188"/>
      <c r="C320" s="188"/>
      <c r="D320" s="21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49"/>
    </row>
    <row r="321" spans="2:15" x14ac:dyDescent="0.25">
      <c r="B321" s="82" t="s">
        <v>14</v>
      </c>
      <c r="C321" s="83" t="s">
        <v>3</v>
      </c>
      <c r="D321" s="84"/>
      <c r="E321" s="84"/>
      <c r="F321" s="84"/>
      <c r="G321" s="84"/>
      <c r="H321" s="84"/>
      <c r="I321" s="84"/>
      <c r="J321" s="84"/>
      <c r="K321" s="82" t="s">
        <v>73</v>
      </c>
      <c r="L321" s="82" t="s">
        <v>31</v>
      </c>
      <c r="M321" s="20"/>
      <c r="N321" s="10"/>
      <c r="O321" s="69"/>
    </row>
    <row r="322" spans="2:15" x14ac:dyDescent="0.25">
      <c r="B322" s="24">
        <v>1</v>
      </c>
      <c r="C322" s="25" t="s">
        <v>84</v>
      </c>
      <c r="D322" s="26"/>
      <c r="E322" s="26"/>
      <c r="F322" s="26"/>
      <c r="G322" s="26"/>
      <c r="H322" s="26"/>
      <c r="I322" s="26"/>
      <c r="J322" s="26"/>
      <c r="K322" s="27"/>
      <c r="L322" s="24" t="str">
        <f>IF(N335=1,IF(N21&gt;200000,"Não Validado","Validado"),IF(N12&gt;ROUNDDOWN((4003195+8000000)*0.05,0),"Não Validado","Validado"))</f>
        <v>Validado</v>
      </c>
      <c r="M322" s="20"/>
      <c r="N322" s="10"/>
      <c r="O322" s="69"/>
    </row>
    <row r="323" spans="2:15" x14ac:dyDescent="0.25">
      <c r="B323" s="24">
        <v>2</v>
      </c>
      <c r="C323" s="25" t="s">
        <v>78</v>
      </c>
      <c r="D323" s="26"/>
      <c r="E323" s="26"/>
      <c r="F323" s="26"/>
      <c r="G323" s="26"/>
      <c r="H323" s="26"/>
      <c r="I323" s="26"/>
      <c r="J323" s="26"/>
      <c r="K323" s="91">
        <f>$F$307</f>
        <v>0</v>
      </c>
      <c r="L323" s="24" t="str">
        <f>IF(K323&lt;=0.1,"Validado","Não Validado")</f>
        <v>Validado</v>
      </c>
      <c r="M323" s="20"/>
      <c r="N323" s="10"/>
      <c r="O323" s="69"/>
    </row>
    <row r="324" spans="2:15" x14ac:dyDescent="0.25">
      <c r="B324" s="24">
        <v>3</v>
      </c>
      <c r="C324" s="25" t="s">
        <v>85</v>
      </c>
      <c r="D324" s="26"/>
      <c r="E324" s="26"/>
      <c r="F324" s="26"/>
      <c r="G324" s="26"/>
      <c r="H324" s="26"/>
      <c r="I324" s="26"/>
      <c r="J324" s="26"/>
      <c r="K324" s="91">
        <f>$N$307</f>
        <v>0</v>
      </c>
      <c r="L324" s="24" t="str">
        <f>IF(K324&lt;=0.05,"Validado","Não Validado")</f>
        <v>Validado</v>
      </c>
      <c r="M324" s="20"/>
      <c r="N324" s="10"/>
      <c r="O324" s="69"/>
    </row>
    <row r="325" spans="2:15" x14ac:dyDescent="0.25">
      <c r="B325" s="24">
        <v>4</v>
      </c>
      <c r="C325" s="25" t="s">
        <v>66</v>
      </c>
      <c r="D325" s="26"/>
      <c r="E325" s="26"/>
      <c r="F325" s="26"/>
      <c r="G325" s="26"/>
      <c r="H325" s="26"/>
      <c r="I325" s="26"/>
      <c r="J325" s="26"/>
      <c r="K325" s="91">
        <f>IFERROR($B$333/$M$309,0)</f>
        <v>0</v>
      </c>
      <c r="L325" s="24" t="str">
        <f>IF(OR($N$9="Pessoa Física",$N$9="MEI"),IF(K325&lt;=0.15,"Validado","Não Validado"),IF(K325&lt;=0.25,"Validado","Não Validado"))</f>
        <v>Validado</v>
      </c>
      <c r="M325" s="20"/>
      <c r="N325" s="10"/>
      <c r="O325" s="69"/>
    </row>
    <row r="326" spans="2:15" x14ac:dyDescent="0.25">
      <c r="B326" s="24">
        <v>5</v>
      </c>
      <c r="C326" s="25" t="s">
        <v>65</v>
      </c>
      <c r="D326" s="26"/>
      <c r="E326" s="26"/>
      <c r="F326" s="26"/>
      <c r="G326" s="26"/>
      <c r="H326" s="26"/>
      <c r="I326" s="26"/>
      <c r="J326" s="26"/>
      <c r="K326" s="91">
        <f>IFERROR($B$334/$M$309,0)</f>
        <v>0</v>
      </c>
      <c r="L326" s="24" t="str">
        <f>IF(OR($N$335=1,$N$335=2),IF(K326&lt;=0.5,"Validado","Não Validado"),IF(K326&lt;=0.7,"Validado","Não Validado"))</f>
        <v>Validado</v>
      </c>
      <c r="M326" s="20"/>
      <c r="N326" s="10"/>
      <c r="O326" s="69"/>
    </row>
    <row r="327" spans="2:15" x14ac:dyDescent="0.25">
      <c r="B327" s="24">
        <v>6</v>
      </c>
      <c r="C327" s="25" t="s">
        <v>64</v>
      </c>
      <c r="D327" s="26"/>
      <c r="E327" s="26"/>
      <c r="F327" s="26"/>
      <c r="G327" s="26"/>
      <c r="H327" s="26"/>
      <c r="I327" s="26"/>
      <c r="J327" s="26"/>
      <c r="K327" s="92">
        <f>COUNTIFS($O$165:$O$204,"Nok")</f>
        <v>0</v>
      </c>
      <c r="L327" s="24" t="str">
        <f>IF(K327&gt;0,"Não Validado","Validado")</f>
        <v>Validado</v>
      </c>
      <c r="M327" s="20"/>
      <c r="N327" s="10"/>
      <c r="O327" s="69"/>
    </row>
    <row r="328" spans="2:15" x14ac:dyDescent="0.25">
      <c r="B328" s="24">
        <v>7</v>
      </c>
      <c r="C328" s="25" t="s">
        <v>86</v>
      </c>
      <c r="D328" s="26"/>
      <c r="E328" s="26"/>
      <c r="F328" s="26"/>
      <c r="G328" s="26"/>
      <c r="H328" s="26"/>
      <c r="I328" s="26"/>
      <c r="J328" s="26"/>
      <c r="K328" s="93">
        <f>$M$304</f>
        <v>0</v>
      </c>
      <c r="L328" s="24" t="str">
        <f>IF($D$23="Não","Validado",IF($M$304=0,"Validado","Não Validado"))</f>
        <v>Validado</v>
      </c>
      <c r="M328" s="20"/>
      <c r="N328" s="10"/>
      <c r="O328" s="69"/>
    </row>
    <row r="329" spans="2:15" x14ac:dyDescent="0.25">
      <c r="B329" s="24">
        <v>8</v>
      </c>
      <c r="C329" s="25" t="s">
        <v>42</v>
      </c>
      <c r="D329" s="26"/>
      <c r="E329" s="26"/>
      <c r="F329" s="26"/>
      <c r="G329" s="26"/>
      <c r="H329" s="26"/>
      <c r="I329" s="26"/>
      <c r="J329" s="26"/>
      <c r="K329" s="27"/>
      <c r="L329" s="24" t="str">
        <f>IF(N24=0,"Validado",IF($D$23="Sim","Validado","Não Validado"))</f>
        <v>Validado</v>
      </c>
      <c r="M329" s="20"/>
      <c r="N329" s="10"/>
      <c r="O329" s="69"/>
    </row>
    <row r="330" spans="2:15" x14ac:dyDescent="0.25">
      <c r="B330" s="24">
        <v>9</v>
      </c>
      <c r="C330" s="25" t="s">
        <v>69</v>
      </c>
      <c r="D330" s="26"/>
      <c r="E330" s="26"/>
      <c r="F330" s="26"/>
      <c r="G330" s="26"/>
      <c r="H330" s="26"/>
      <c r="I330" s="26"/>
      <c r="J330" s="26"/>
      <c r="K330" s="93">
        <f>N23</f>
        <v>0</v>
      </c>
      <c r="L330" s="24" t="str">
        <f>IF(K330&lt;=(1045*0.1),"Validado","Não Validado")</f>
        <v>Validado</v>
      </c>
      <c r="M330" s="20"/>
      <c r="N330" s="10"/>
      <c r="O330" s="69"/>
    </row>
    <row r="331" spans="2:15" x14ac:dyDescent="0.25">
      <c r="B331" s="28" t="s">
        <v>32</v>
      </c>
      <c r="C331" s="23"/>
      <c r="D331" s="23"/>
      <c r="E331" s="20"/>
      <c r="F331" s="20"/>
      <c r="G331" s="20"/>
      <c r="H331" s="20"/>
      <c r="I331" s="20"/>
      <c r="J331" s="10"/>
      <c r="K331" s="10"/>
      <c r="L331" s="10"/>
      <c r="M331" s="10"/>
      <c r="N331" s="10"/>
      <c r="O331" s="69"/>
    </row>
    <row r="332" spans="2:15" x14ac:dyDescent="0.25">
      <c r="M332" s="10"/>
      <c r="N332" s="10"/>
      <c r="O332" s="69"/>
    </row>
    <row r="333" spans="2:15" ht="8.25" customHeight="1" x14ac:dyDescent="0.25">
      <c r="B333" s="29">
        <f>SUM(O71,O115,O160,O205,O289,O304)</f>
        <v>0</v>
      </c>
      <c r="C333" s="30"/>
      <c r="D333" s="30"/>
      <c r="E333" s="20"/>
      <c r="F333" s="20"/>
      <c r="G333" s="20"/>
      <c r="H333" s="20"/>
      <c r="I333" s="20"/>
      <c r="J333" s="10"/>
      <c r="K333" s="10"/>
      <c r="L333" s="10"/>
      <c r="M333" s="10"/>
      <c r="N333" s="10"/>
    </row>
    <row r="334" spans="2:15" ht="8.25" customHeight="1" x14ac:dyDescent="0.25">
      <c r="B334" s="31">
        <f>SUM(B333,O72,O116,D307)</f>
        <v>0</v>
      </c>
      <c r="C334" s="30"/>
      <c r="D334" s="30"/>
      <c r="E334" s="32"/>
      <c r="F334" s="32"/>
      <c r="G334" s="32"/>
      <c r="H334" s="32"/>
      <c r="I334" s="32"/>
      <c r="J334" s="10"/>
      <c r="K334" s="10"/>
      <c r="L334" s="10"/>
      <c r="M334" s="10"/>
      <c r="N334" s="10"/>
    </row>
    <row r="335" spans="2:15" ht="8.25" customHeight="1" x14ac:dyDescent="0.25">
      <c r="B335" s="20"/>
      <c r="C335" s="29" t="str">
        <f>IF(N335=1,"Simplificado",IF(N335=2,"Acima",IF(N335=3,"Manutenção","Patrimônio")))</f>
        <v>Simplificado</v>
      </c>
      <c r="D335" s="29"/>
      <c r="E335" s="20"/>
      <c r="F335" s="20"/>
      <c r="G335" s="20"/>
      <c r="H335" s="20"/>
      <c r="I335" s="20"/>
      <c r="J335" s="10"/>
      <c r="K335" s="10"/>
      <c r="L335" s="10"/>
      <c r="M335" s="10"/>
      <c r="N335" s="33">
        <v>1</v>
      </c>
    </row>
    <row r="346" spans="5:5" x14ac:dyDescent="0.25">
      <c r="E346" s="112"/>
    </row>
  </sheetData>
  <sheetProtection password="842A" sheet="1" objects="1" scenarios="1" selectLockedCells="1"/>
  <dataConsolidate/>
  <mergeCells count="341">
    <mergeCell ref="N208:N209"/>
    <mergeCell ref="B292:B293"/>
    <mergeCell ref="C292:C293"/>
    <mergeCell ref="D292:E293"/>
    <mergeCell ref="F292:H292"/>
    <mergeCell ref="I292:I293"/>
    <mergeCell ref="J292:J293"/>
    <mergeCell ref="K292:K293"/>
    <mergeCell ref="L292:L293"/>
    <mergeCell ref="M292:M293"/>
    <mergeCell ref="N292:N293"/>
    <mergeCell ref="B208:B209"/>
    <mergeCell ref="C208:C209"/>
    <mergeCell ref="D208:E209"/>
    <mergeCell ref="F208:H208"/>
    <mergeCell ref="I208:I209"/>
    <mergeCell ref="J208:J209"/>
    <mergeCell ref="K208:K209"/>
    <mergeCell ref="L208:L209"/>
    <mergeCell ref="M208:M209"/>
    <mergeCell ref="D221:E221"/>
    <mergeCell ref="D211:E211"/>
    <mergeCell ref="D283:E283"/>
    <mergeCell ref="D284:E284"/>
    <mergeCell ref="J119:J120"/>
    <mergeCell ref="K119:K120"/>
    <mergeCell ref="L119:L120"/>
    <mergeCell ref="M119:M120"/>
    <mergeCell ref="N119:N120"/>
    <mergeCell ref="B163:B164"/>
    <mergeCell ref="C163:C164"/>
    <mergeCell ref="F163:H163"/>
    <mergeCell ref="I163:I164"/>
    <mergeCell ref="J163:J164"/>
    <mergeCell ref="K163:K164"/>
    <mergeCell ref="L163:L164"/>
    <mergeCell ref="M163:M164"/>
    <mergeCell ref="N163:N164"/>
    <mergeCell ref="D163:D164"/>
    <mergeCell ref="E163:E164"/>
    <mergeCell ref="D144:E144"/>
    <mergeCell ref="D145:E145"/>
    <mergeCell ref="D154:E154"/>
    <mergeCell ref="D155:E155"/>
    <mergeCell ref="D156:E156"/>
    <mergeCell ref="B307:C307"/>
    <mergeCell ref="B306:E306"/>
    <mergeCell ref="I306:N306"/>
    <mergeCell ref="D93:E93"/>
    <mergeCell ref="D94:E94"/>
    <mergeCell ref="D95:E95"/>
    <mergeCell ref="D254:E254"/>
    <mergeCell ref="D255:E255"/>
    <mergeCell ref="D256:E256"/>
    <mergeCell ref="D257:E257"/>
    <mergeCell ref="D258:E258"/>
    <mergeCell ref="D241:E241"/>
    <mergeCell ref="D242:E242"/>
    <mergeCell ref="D243:E243"/>
    <mergeCell ref="D244:E244"/>
    <mergeCell ref="D245:E245"/>
    <mergeCell ref="D246:E246"/>
    <mergeCell ref="D247:E247"/>
    <mergeCell ref="D248:E248"/>
    <mergeCell ref="B119:B120"/>
    <mergeCell ref="C119:C120"/>
    <mergeCell ref="D119:E120"/>
    <mergeCell ref="F119:H119"/>
    <mergeCell ref="I119:I120"/>
    <mergeCell ref="D52:E52"/>
    <mergeCell ref="D259:E259"/>
    <mergeCell ref="D260:E260"/>
    <mergeCell ref="D261:E261"/>
    <mergeCell ref="D83:E83"/>
    <mergeCell ref="D84:E84"/>
    <mergeCell ref="D86:E86"/>
    <mergeCell ref="D87:E87"/>
    <mergeCell ref="D88:E88"/>
    <mergeCell ref="D89:E89"/>
    <mergeCell ref="D90:E90"/>
    <mergeCell ref="D91:E91"/>
    <mergeCell ref="D92:E92"/>
    <mergeCell ref="D250:E250"/>
    <mergeCell ref="D251:E251"/>
    <mergeCell ref="D252:E252"/>
    <mergeCell ref="D239:E239"/>
    <mergeCell ref="D240:E240"/>
    <mergeCell ref="D253:E253"/>
    <mergeCell ref="D115:E115"/>
    <mergeCell ref="D146:E146"/>
    <mergeCell ref="D147:E147"/>
    <mergeCell ref="D148:E148"/>
    <mergeCell ref="D215:E215"/>
    <mergeCell ref="D40:E40"/>
    <mergeCell ref="D41:E41"/>
    <mergeCell ref="D42:E42"/>
    <mergeCell ref="D53:E53"/>
    <mergeCell ref="D54:E54"/>
    <mergeCell ref="D80:E80"/>
    <mergeCell ref="D81:E81"/>
    <mergeCell ref="D82:E82"/>
    <mergeCell ref="D56:E56"/>
    <mergeCell ref="D57:E57"/>
    <mergeCell ref="D58:E58"/>
    <mergeCell ref="D59:E59"/>
    <mergeCell ref="D60:E60"/>
    <mergeCell ref="D61:E61"/>
    <mergeCell ref="D62:E62"/>
    <mergeCell ref="D71:E71"/>
    <mergeCell ref="D76:E76"/>
    <mergeCell ref="D77:E77"/>
    <mergeCell ref="D67:E67"/>
    <mergeCell ref="D43:E43"/>
    <mergeCell ref="D44:E44"/>
    <mergeCell ref="D45:E45"/>
    <mergeCell ref="D46:E46"/>
    <mergeCell ref="D51:E51"/>
    <mergeCell ref="D302:E302"/>
    <mergeCell ref="D303:E303"/>
    <mergeCell ref="D295:E295"/>
    <mergeCell ref="D298:E298"/>
    <mergeCell ref="D299:E299"/>
    <mergeCell ref="D300:E300"/>
    <mergeCell ref="D301:E301"/>
    <mergeCell ref="D296:E296"/>
    <mergeCell ref="D297:E297"/>
    <mergeCell ref="D285:E285"/>
    <mergeCell ref="D286:E286"/>
    <mergeCell ref="D287:E287"/>
    <mergeCell ref="D288:E288"/>
    <mergeCell ref="D289:E289"/>
    <mergeCell ref="D294:E294"/>
    <mergeCell ref="D274:E274"/>
    <mergeCell ref="D275:E275"/>
    <mergeCell ref="D276:E276"/>
    <mergeCell ref="D277:E277"/>
    <mergeCell ref="D278:E278"/>
    <mergeCell ref="D279:E279"/>
    <mergeCell ref="D280:E280"/>
    <mergeCell ref="D281:E281"/>
    <mergeCell ref="D282:E282"/>
    <mergeCell ref="D264:E264"/>
    <mergeCell ref="D265:E265"/>
    <mergeCell ref="D266:E266"/>
    <mergeCell ref="D272:E272"/>
    <mergeCell ref="D273:E273"/>
    <mergeCell ref="D267:E267"/>
    <mergeCell ref="D268:E268"/>
    <mergeCell ref="D269:E269"/>
    <mergeCell ref="D270:E270"/>
    <mergeCell ref="D271:E271"/>
    <mergeCell ref="D262:E262"/>
    <mergeCell ref="D263:E263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35:E235"/>
    <mergeCell ref="D236:E236"/>
    <mergeCell ref="D237:E237"/>
    <mergeCell ref="D238:E238"/>
    <mergeCell ref="D249:E249"/>
    <mergeCell ref="B21:M21"/>
    <mergeCell ref="B19:D19"/>
    <mergeCell ref="B12:M12"/>
    <mergeCell ref="B13:M13"/>
    <mergeCell ref="B15:M15"/>
    <mergeCell ref="B18:M18"/>
    <mergeCell ref="B16:M16"/>
    <mergeCell ref="B14:M14"/>
    <mergeCell ref="B17:M17"/>
    <mergeCell ref="E19:M19"/>
    <mergeCell ref="B20:M20"/>
    <mergeCell ref="B22:M22"/>
    <mergeCell ref="B23:C23"/>
    <mergeCell ref="K23:M23"/>
    <mergeCell ref="D32:E32"/>
    <mergeCell ref="D33:E33"/>
    <mergeCell ref="D63:E63"/>
    <mergeCell ref="D64:E64"/>
    <mergeCell ref="D65:E65"/>
    <mergeCell ref="D66:E66"/>
    <mergeCell ref="E23:J23"/>
    <mergeCell ref="B24:E24"/>
    <mergeCell ref="B25:E25"/>
    <mergeCell ref="K24:M24"/>
    <mergeCell ref="K25:M25"/>
    <mergeCell ref="B26:E26"/>
    <mergeCell ref="J24:J26"/>
    <mergeCell ref="K26:M26"/>
    <mergeCell ref="D35:E35"/>
    <mergeCell ref="D36:E36"/>
    <mergeCell ref="D37:E37"/>
    <mergeCell ref="D38:E38"/>
    <mergeCell ref="D55:E55"/>
    <mergeCell ref="B28:N28"/>
    <mergeCell ref="D39:E39"/>
    <mergeCell ref="B320:C320"/>
    <mergeCell ref="B319:N319"/>
    <mergeCell ref="D78:E78"/>
    <mergeCell ref="D79:E79"/>
    <mergeCell ref="D85:E85"/>
    <mergeCell ref="D96:E96"/>
    <mergeCell ref="D105:E105"/>
    <mergeCell ref="D125:E125"/>
    <mergeCell ref="D126:E126"/>
    <mergeCell ref="D127:E127"/>
    <mergeCell ref="D128:E128"/>
    <mergeCell ref="D129:E129"/>
    <mergeCell ref="D216:E216"/>
    <mergeCell ref="D217:E217"/>
    <mergeCell ref="D218:E218"/>
    <mergeCell ref="D219:E219"/>
    <mergeCell ref="D220:E220"/>
    <mergeCell ref="D152:E152"/>
    <mergeCell ref="D153:E153"/>
    <mergeCell ref="B315:C315"/>
    <mergeCell ref="D140:E140"/>
    <mergeCell ref="D141:E141"/>
    <mergeCell ref="B313:C313"/>
    <mergeCell ref="B314:C314"/>
    <mergeCell ref="B29:N29"/>
    <mergeCell ref="B206:L206"/>
    <mergeCell ref="B207:N207"/>
    <mergeCell ref="B161:L161"/>
    <mergeCell ref="B205:L205"/>
    <mergeCell ref="B317:J317"/>
    <mergeCell ref="D68:E68"/>
    <mergeCell ref="D69:E69"/>
    <mergeCell ref="D70:E70"/>
    <mergeCell ref="D34:E34"/>
    <mergeCell ref="D47:E47"/>
    <mergeCell ref="D48:E48"/>
    <mergeCell ref="D49:E49"/>
    <mergeCell ref="D50:E50"/>
    <mergeCell ref="D138:E138"/>
    <mergeCell ref="D139:E139"/>
    <mergeCell ref="B312:C312"/>
    <mergeCell ref="B311:N311"/>
    <mergeCell ref="L314:M314"/>
    <mergeCell ref="L313:M313"/>
    <mergeCell ref="L312:N312"/>
    <mergeCell ref="D212:E212"/>
    <mergeCell ref="D213:E213"/>
    <mergeCell ref="D97:E97"/>
    <mergeCell ref="B318:N318"/>
    <mergeCell ref="K317:N317"/>
    <mergeCell ref="B309:L309"/>
    <mergeCell ref="B291:N291"/>
    <mergeCell ref="B162:N162"/>
    <mergeCell ref="B73:N73"/>
    <mergeCell ref="B118:N118"/>
    <mergeCell ref="D142:E142"/>
    <mergeCell ref="D143:E143"/>
    <mergeCell ref="D214:E214"/>
    <mergeCell ref="D151:E151"/>
    <mergeCell ref="D149:E149"/>
    <mergeCell ref="D150:E150"/>
    <mergeCell ref="D135:E135"/>
    <mergeCell ref="D136:E136"/>
    <mergeCell ref="D137:E137"/>
    <mergeCell ref="D157:E157"/>
    <mergeCell ref="D158:E158"/>
    <mergeCell ref="D159:E159"/>
    <mergeCell ref="D160:E160"/>
    <mergeCell ref="D210:E210"/>
    <mergeCell ref="D98:E98"/>
    <mergeCell ref="D99:E99"/>
    <mergeCell ref="B74:B75"/>
    <mergeCell ref="B8:C8"/>
    <mergeCell ref="B10:N10"/>
    <mergeCell ref="B9:C9"/>
    <mergeCell ref="D8:N8"/>
    <mergeCell ref="B2:N3"/>
    <mergeCell ref="B5:N5"/>
    <mergeCell ref="B6:N6"/>
    <mergeCell ref="B4:N4"/>
    <mergeCell ref="B11:M11"/>
    <mergeCell ref="L9:M9"/>
    <mergeCell ref="D9:K9"/>
    <mergeCell ref="B30:B31"/>
    <mergeCell ref="C30:C31"/>
    <mergeCell ref="D30:E31"/>
    <mergeCell ref="I30:I31"/>
    <mergeCell ref="J30:J31"/>
    <mergeCell ref="K30:K31"/>
    <mergeCell ref="L30:L31"/>
    <mergeCell ref="M30:M31"/>
    <mergeCell ref="N30:N31"/>
    <mergeCell ref="F30:H30"/>
    <mergeCell ref="C74:C75"/>
    <mergeCell ref="D74:E75"/>
    <mergeCell ref="F74:H74"/>
    <mergeCell ref="I74:I75"/>
    <mergeCell ref="J74:J75"/>
    <mergeCell ref="K74:K75"/>
    <mergeCell ref="L74:L75"/>
    <mergeCell ref="M74:M75"/>
    <mergeCell ref="N74:N75"/>
    <mergeCell ref="D312:H312"/>
    <mergeCell ref="D313:H313"/>
    <mergeCell ref="D314:H314"/>
    <mergeCell ref="D315:H315"/>
    <mergeCell ref="F307:H307"/>
    <mergeCell ref="D307:E307"/>
    <mergeCell ref="L307:M307"/>
    <mergeCell ref="I307:K307"/>
    <mergeCell ref="M309:N309"/>
    <mergeCell ref="D100:E100"/>
    <mergeCell ref="D101:E101"/>
    <mergeCell ref="D102:E102"/>
    <mergeCell ref="D103:E103"/>
    <mergeCell ref="D104:E104"/>
    <mergeCell ref="D134:E134"/>
    <mergeCell ref="D122:E122"/>
    <mergeCell ref="D123:E123"/>
    <mergeCell ref="D124:E124"/>
    <mergeCell ref="D130:E130"/>
    <mergeCell ref="D131:E131"/>
    <mergeCell ref="D132:E132"/>
    <mergeCell ref="D121:E121"/>
    <mergeCell ref="B117:N117"/>
    <mergeCell ref="D106:E106"/>
    <mergeCell ref="D107:E107"/>
    <mergeCell ref="D108:E108"/>
    <mergeCell ref="D133:E133"/>
    <mergeCell ref="D109:E109"/>
    <mergeCell ref="D110:E110"/>
    <mergeCell ref="D111:E111"/>
    <mergeCell ref="D112:E112"/>
    <mergeCell ref="D113:E113"/>
    <mergeCell ref="D114:E114"/>
  </mergeCells>
  <conditionalFormatting sqref="F307">
    <cfRule type="expression" dxfId="37" priority="67">
      <formula>$F$307&gt;10%</formula>
    </cfRule>
  </conditionalFormatting>
  <conditionalFormatting sqref="L165:L169 L294:L295 L175:L203 L298:L302">
    <cfRule type="expression" dxfId="36" priority="63" stopIfTrue="1">
      <formula>$O165="Ok"</formula>
    </cfRule>
    <cfRule type="expression" dxfId="35" priority="64" stopIfTrue="1">
      <formula>$O165="Nok"</formula>
    </cfRule>
  </conditionalFormatting>
  <conditionalFormatting sqref="L322:L323 L325:L328">
    <cfRule type="cellIs" dxfId="34" priority="53" operator="equal">
      <formula>"Não Validado"</formula>
    </cfRule>
    <cfRule type="cellIs" dxfId="33" priority="54" operator="equal">
      <formula>"Validado"</formula>
    </cfRule>
  </conditionalFormatting>
  <conditionalFormatting sqref="L322">
    <cfRule type="cellIs" dxfId="32" priority="49" operator="equal">
      <formula>"Não Validado"</formula>
    </cfRule>
    <cfRule type="cellIs" dxfId="31" priority="50" operator="equal">
      <formula>"Validado"</formula>
    </cfRule>
  </conditionalFormatting>
  <conditionalFormatting sqref="L329">
    <cfRule type="cellIs" dxfId="30" priority="45" operator="equal">
      <formula>"Não Validado"</formula>
    </cfRule>
    <cfRule type="cellIs" dxfId="29" priority="46" operator="equal">
      <formula>"Validado"</formula>
    </cfRule>
  </conditionalFormatting>
  <conditionalFormatting sqref="L313">
    <cfRule type="expression" dxfId="28" priority="41" stopIfTrue="1">
      <formula>$O313="Ok"</formula>
    </cfRule>
    <cfRule type="expression" dxfId="27" priority="42" stopIfTrue="1">
      <formula>$O313="Nok"</formula>
    </cfRule>
  </conditionalFormatting>
  <conditionalFormatting sqref="L314">
    <cfRule type="expression" dxfId="26" priority="39" stopIfTrue="1">
      <formula>$O314="Ok"</formula>
    </cfRule>
    <cfRule type="expression" dxfId="25" priority="40" stopIfTrue="1">
      <formula>$O314="Nok"</formula>
    </cfRule>
  </conditionalFormatting>
  <conditionalFormatting sqref="N313:N314">
    <cfRule type="expression" dxfId="24" priority="37" stopIfTrue="1">
      <formula>$O313="Ok"</formula>
    </cfRule>
    <cfRule type="expression" dxfId="23" priority="38" stopIfTrue="1">
      <formula>$O313="Nok"</formula>
    </cfRule>
  </conditionalFormatting>
  <conditionalFormatting sqref="L330">
    <cfRule type="cellIs" dxfId="22" priority="35" operator="equal">
      <formula>"Não Validado"</formula>
    </cfRule>
    <cfRule type="cellIs" dxfId="21" priority="36" operator="equal">
      <formula>"Validado"</formula>
    </cfRule>
  </conditionalFormatting>
  <conditionalFormatting sqref="L170">
    <cfRule type="expression" dxfId="20" priority="33" stopIfTrue="1">
      <formula>$O170="Ok"</formula>
    </cfRule>
    <cfRule type="expression" dxfId="19" priority="34" stopIfTrue="1">
      <formula>$O170="Nok"</formula>
    </cfRule>
  </conditionalFormatting>
  <conditionalFormatting sqref="L171">
    <cfRule type="expression" dxfId="18" priority="31" stopIfTrue="1">
      <formula>$O171="Ok"</formula>
    </cfRule>
    <cfRule type="expression" dxfId="17" priority="32" stopIfTrue="1">
      <formula>$O171="Nok"</formula>
    </cfRule>
  </conditionalFormatting>
  <conditionalFormatting sqref="L172">
    <cfRule type="expression" dxfId="16" priority="29" stopIfTrue="1">
      <formula>$O172="Ok"</formula>
    </cfRule>
    <cfRule type="expression" dxfId="15" priority="30" stopIfTrue="1">
      <formula>$O172="Nok"</formula>
    </cfRule>
  </conditionalFormatting>
  <conditionalFormatting sqref="L173">
    <cfRule type="expression" dxfId="14" priority="27" stopIfTrue="1">
      <formula>$O173="Ok"</formula>
    </cfRule>
    <cfRule type="expression" dxfId="13" priority="28" stopIfTrue="1">
      <formula>$O173="Nok"</formula>
    </cfRule>
  </conditionalFormatting>
  <conditionalFormatting sqref="L174">
    <cfRule type="expression" dxfId="12" priority="25" stopIfTrue="1">
      <formula>$O174="Ok"</formula>
    </cfRule>
    <cfRule type="expression" dxfId="11" priority="26" stopIfTrue="1">
      <formula>$O174="Nok"</formula>
    </cfRule>
  </conditionalFormatting>
  <conditionalFormatting sqref="L296">
    <cfRule type="expression" dxfId="10" priority="23" stopIfTrue="1">
      <formula>$O296="Ok"</formula>
    </cfRule>
    <cfRule type="expression" dxfId="9" priority="24" stopIfTrue="1">
      <formula>$O296="Nok"</formula>
    </cfRule>
  </conditionalFormatting>
  <conditionalFormatting sqref="L297">
    <cfRule type="expression" dxfId="8" priority="21" stopIfTrue="1">
      <formula>$O297="Ok"</formula>
    </cfRule>
    <cfRule type="expression" dxfId="7" priority="22" stopIfTrue="1">
      <formula>$O297="Nok"</formula>
    </cfRule>
  </conditionalFormatting>
  <conditionalFormatting sqref="L303">
    <cfRule type="expression" dxfId="6" priority="13" stopIfTrue="1">
      <formula>$O303="Ok"</formula>
    </cfRule>
    <cfRule type="expression" dxfId="5" priority="14" stopIfTrue="1">
      <formula>$O303="Nok"</formula>
    </cfRule>
  </conditionalFormatting>
  <conditionalFormatting sqref="L204">
    <cfRule type="expression" dxfId="4" priority="11" stopIfTrue="1">
      <formula>$O204="Ok"</formula>
    </cfRule>
    <cfRule type="expression" dxfId="3" priority="12" stopIfTrue="1">
      <formula>$O204="Nok"</formula>
    </cfRule>
  </conditionalFormatting>
  <conditionalFormatting sqref="L324">
    <cfRule type="cellIs" dxfId="2" priority="1" operator="equal">
      <formula>"Não Validado"</formula>
    </cfRule>
    <cfRule type="cellIs" dxfId="1" priority="2" operator="equal">
      <formula>"Validado"</formula>
    </cfRule>
  </conditionalFormatting>
  <conditionalFormatting sqref="N307">
    <cfRule type="expression" dxfId="0" priority="3">
      <formula>$N$307&gt;5%</formula>
    </cfRule>
  </conditionalFormatting>
  <dataValidations count="7">
    <dataValidation type="list" allowBlank="1" showInputMessage="1" showErrorMessage="1" sqref="D76:D115 D210:D289 K199:K204 D121:D160 D294:D303 D32:D71 E165:E204">
      <formula1>"Agente Cultural,Terceiros"</formula1>
    </dataValidation>
    <dataValidation type="list" allowBlank="1" showInputMessage="1" showErrorMessage="1" sqref="J76:J115 J210:J289 J165:J204 J121:J160 J32:J71 J294:J303">
      <formula1>"unidade, cento, milheiro, serviço, cachê, diária, semana, mês, minuto, hora, período, kilograma, grama, metro, m2, m3, litro, filme, página, folha, pacote, spot, receita/dia, m2/dia, instalação, obra, parte, polo, título"</formula1>
    </dataValidation>
    <dataValidation type="list" allowBlank="1" showInputMessage="1" showErrorMessage="1" sqref="D23">
      <formula1>"Sim,Não"</formula1>
    </dataValidation>
    <dataValidation type="list" allowBlank="1" showInputMessage="1" showErrorMessage="1" sqref="N9">
      <formula1>"Pessoa Física,MEI,Pessoa Jurídica"</formula1>
    </dataValidation>
    <dataValidation type="list" allowBlank="1" showInputMessage="1" showErrorMessage="1" sqref="D165:D204">
      <formula1>"Individual,Grupo/Banda"</formula1>
    </dataValidation>
    <dataValidation type="decimal" allowBlank="1" showInputMessage="1" showErrorMessage="1" errorTitle="Número inválido" error="Favor digitar um valor válido." sqref="D313:D315 I313:I315">
      <formula1>0</formula1>
      <formula2>1000000000</formula2>
    </dataValidation>
    <dataValidation type="list" allowBlank="1" showInputMessage="1" showErrorMessage="1" sqref="F32:H71 F76:H115 F121:H160 F165:H204 F210:H289 F294:H303">
      <formula1>$Z$1</formula1>
    </dataValidation>
  </dataValidations>
  <printOptions horizontalCentered="1" verticalCentered="1"/>
  <pageMargins left="0.23622047244094488" right="0.23622047244094488" top="0.74803149606299213" bottom="0.74803149606299213" header="0.31496062992125984" footer="0.31496062992125984"/>
  <pageSetup paperSize="9" scale="63" fitToHeight="0" orientation="landscape" r:id="rId1"/>
  <headerFooter>
    <oddFooter>&amp;LPortaria SEC nº YYY/2020 - V20200326001&amp;CPreenchida em: &amp;D &amp;T&amp;R&amp;F - &amp;A - Página &amp;P de &amp;N</oddFooter>
  </headerFooter>
  <rowBreaks count="6" manualBreakCount="6">
    <brk id="27" min="1" max="10" man="1"/>
    <brk id="72" min="1" max="10" man="1"/>
    <brk id="116" min="1" max="10" man="1"/>
    <brk id="161" min="1" max="10" man="1"/>
    <brk id="206" min="1" max="10" man="1"/>
    <brk id="290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Option Button 12">
              <controlPr defaultSize="0" autoFill="0" autoLine="0" autoPict="0" altText="Simplificado - Até R$ 120.000,00">
                <anchor moveWithCells="1">
                  <from>
                    <xdr:col>2</xdr:col>
                    <xdr:colOff>1171575</xdr:colOff>
                    <xdr:row>9</xdr:row>
                    <xdr:rowOff>66675</xdr:rowOff>
                  </from>
                  <to>
                    <xdr:col>2</xdr:col>
                    <xdr:colOff>3152775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Option Button 13">
              <controlPr defaultSize="0" autoFill="0" autoLine="0" autoPict="0">
                <anchor moveWithCells="1">
                  <from>
                    <xdr:col>2</xdr:col>
                    <xdr:colOff>3533775</xdr:colOff>
                    <xdr:row>9</xdr:row>
                    <xdr:rowOff>66675</xdr:rowOff>
                  </from>
                  <to>
                    <xdr:col>4</xdr:col>
                    <xdr:colOff>828675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Option Button 14">
              <controlPr defaultSize="0" autoFill="0" autoLine="0" autoPict="0" altText="Simplificado - Até R$ 120.000,00">
                <anchor moveWithCells="1">
                  <from>
                    <xdr:col>4</xdr:col>
                    <xdr:colOff>666750</xdr:colOff>
                    <xdr:row>9</xdr:row>
                    <xdr:rowOff>66675</xdr:rowOff>
                  </from>
                  <to>
                    <xdr:col>8</xdr:col>
                    <xdr:colOff>352425</xdr:colOff>
                    <xdr:row>9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K218"/>
  <sheetViews>
    <sheetView showGridLines="0" showRowColHeaders="0" tabSelected="1" topLeftCell="A96" zoomScale="90" zoomScaleNormal="90" workbookViewId="0">
      <selection activeCell="G111" sqref="G111"/>
    </sheetView>
  </sheetViews>
  <sheetFormatPr defaultRowHeight="15" outlineLevelRow="1" x14ac:dyDescent="0.25"/>
  <cols>
    <col min="1" max="1" width="1.42578125" customWidth="1"/>
    <col min="2" max="2" width="5.42578125" customWidth="1"/>
    <col min="3" max="3" width="71.42578125" style="1" customWidth="1"/>
    <col min="4" max="6" width="16.5703125" style="1" customWidth="1"/>
    <col min="7" max="7" width="19.28515625" style="1" customWidth="1"/>
    <col min="8" max="8" width="22.5703125" style="1" customWidth="1"/>
    <col min="9" max="9" width="36.85546875" style="1" customWidth="1"/>
    <col min="10" max="10" width="15.85546875" customWidth="1"/>
    <col min="11" max="11" width="37.42578125" hidden="1" customWidth="1"/>
    <col min="12" max="12" width="5.7109375" customWidth="1"/>
    <col min="13" max="13" width="5" customWidth="1"/>
  </cols>
  <sheetData>
    <row r="1" spans="2:11" s="96" customFormat="1" x14ac:dyDescent="0.25">
      <c r="C1" s="97"/>
      <c r="D1" s="97"/>
      <c r="E1" s="97"/>
      <c r="F1" s="97"/>
      <c r="G1" s="97"/>
      <c r="H1" s="97"/>
      <c r="I1" s="97"/>
      <c r="J1" s="216"/>
    </row>
    <row r="2" spans="2:11" ht="12.75" customHeight="1" x14ac:dyDescent="0.25">
      <c r="B2" s="219" t="s">
        <v>99</v>
      </c>
      <c r="C2" s="219"/>
      <c r="D2" s="219"/>
      <c r="E2" s="219"/>
      <c r="F2" s="219"/>
      <c r="G2" s="219"/>
      <c r="H2" s="219"/>
      <c r="I2" s="219"/>
      <c r="J2" s="216"/>
      <c r="K2" s="95"/>
    </row>
    <row r="3" spans="2:11" ht="96" customHeight="1" x14ac:dyDescent="0.25">
      <c r="B3" s="219"/>
      <c r="C3" s="219"/>
      <c r="D3" s="219"/>
      <c r="E3" s="219"/>
      <c r="F3" s="219"/>
      <c r="G3" s="219"/>
      <c r="H3" s="219"/>
      <c r="I3" s="219"/>
      <c r="J3" s="216"/>
      <c r="K3" s="102"/>
    </row>
    <row r="4" spans="2:11" ht="24.75" customHeight="1" x14ac:dyDescent="0.25">
      <c r="B4" s="217" t="s">
        <v>16</v>
      </c>
      <c r="C4" s="217"/>
      <c r="D4" s="101"/>
      <c r="E4" s="224" t="str">
        <f>IF('1 - Planilha Orçamentária'!D8=0,"",'1 - Planilha Orçamentária'!D8)</f>
        <v/>
      </c>
      <c r="F4" s="224"/>
      <c r="G4" s="224"/>
      <c r="H4" s="224"/>
      <c r="I4" s="224"/>
      <c r="J4" s="216"/>
    </row>
    <row r="5" spans="2:11" ht="24.75" customHeight="1" x14ac:dyDescent="0.25">
      <c r="B5" s="217" t="s">
        <v>17</v>
      </c>
      <c r="C5" s="217"/>
      <c r="D5" s="101"/>
      <c r="E5" s="224" t="str">
        <f>IF('1 - Planilha Orçamentária'!D9=0,"",'1 - Planilha Orçamentária'!D9)</f>
        <v/>
      </c>
      <c r="F5" s="224"/>
      <c r="G5" s="224"/>
      <c r="H5" s="224"/>
      <c r="I5" s="224"/>
    </row>
    <row r="6" spans="2:11" ht="21.95" customHeight="1" x14ac:dyDescent="0.25">
      <c r="B6" s="217" t="s">
        <v>36</v>
      </c>
      <c r="C6" s="217"/>
      <c r="D6" s="101"/>
      <c r="E6" s="218" t="str">
        <f>IF('1 - Planilha Orçamentária'!N335=1,"Até R$ 200.000,00 - Simplificado",IF('1 - Planilha Orçamentária'!N335=2,"Acima de R$ 200.000,00",IF('1 - Planilha Orçamentária'!N335=3,"Planos Anuais ou Plurianuais","")))</f>
        <v>Até R$ 200.000,00 - Simplificado</v>
      </c>
      <c r="F6" s="218"/>
      <c r="G6" s="218"/>
      <c r="H6" s="218"/>
      <c r="I6" s="218"/>
    </row>
    <row r="7" spans="2:11" ht="21.95" customHeight="1" x14ac:dyDescent="0.25">
      <c r="B7" s="225" t="s">
        <v>74</v>
      </c>
      <c r="C7" s="226"/>
      <c r="D7" s="226"/>
      <c r="E7" s="226"/>
      <c r="F7" s="226"/>
      <c r="G7" s="227"/>
      <c r="H7" s="71" t="s">
        <v>6</v>
      </c>
      <c r="I7" s="35" t="s">
        <v>33</v>
      </c>
    </row>
    <row r="8" spans="2:11" ht="20.100000000000001" customHeight="1" x14ac:dyDescent="0.25">
      <c r="B8" s="220" t="s">
        <v>75</v>
      </c>
      <c r="C8" s="221"/>
      <c r="D8" s="221"/>
      <c r="E8" s="221"/>
      <c r="F8" s="221"/>
      <c r="G8" s="222"/>
      <c r="H8" s="36">
        <f>'1 - Planilha Orçamentária'!M309</f>
        <v>0</v>
      </c>
      <c r="I8" s="37" t="s">
        <v>34</v>
      </c>
    </row>
    <row r="9" spans="2:11" ht="25.5" customHeight="1" x14ac:dyDescent="0.25">
      <c r="B9" s="223" t="s">
        <v>37</v>
      </c>
      <c r="C9" s="223"/>
      <c r="D9" s="223"/>
      <c r="E9" s="223"/>
      <c r="F9" s="223"/>
      <c r="G9" s="223"/>
      <c r="H9" s="223"/>
      <c r="I9" s="223"/>
    </row>
    <row r="10" spans="2:11" ht="30" customHeight="1" x14ac:dyDescent="0.25">
      <c r="B10" s="34" t="s">
        <v>14</v>
      </c>
      <c r="C10" s="34" t="s">
        <v>3</v>
      </c>
      <c r="D10" s="34" t="s">
        <v>4</v>
      </c>
      <c r="E10" s="35" t="s">
        <v>10</v>
      </c>
      <c r="F10" s="35" t="s">
        <v>71</v>
      </c>
      <c r="G10" s="34" t="s">
        <v>5</v>
      </c>
      <c r="H10" s="34" t="s">
        <v>6</v>
      </c>
      <c r="I10" s="35" t="s">
        <v>33</v>
      </c>
    </row>
    <row r="11" spans="2:11" x14ac:dyDescent="0.25">
      <c r="B11" s="38">
        <f>'1 - Planilha Orçamentária'!B303+1</f>
        <v>251</v>
      </c>
      <c r="C11" s="18"/>
      <c r="D11" s="44"/>
      <c r="E11" s="13"/>
      <c r="F11" s="44"/>
      <c r="G11" s="17"/>
      <c r="H11" s="15" t="str">
        <f t="shared" ref="H11:H42" si="0">IF(OR(ISBLANK(C11),ISBLANK(G11)),"",F11*D11*G11)</f>
        <v/>
      </c>
      <c r="I11" s="39"/>
    </row>
    <row r="12" spans="2:11" x14ac:dyDescent="0.25">
      <c r="B12" s="38">
        <f>B11+1</f>
        <v>252</v>
      </c>
      <c r="C12" s="18"/>
      <c r="D12" s="44"/>
      <c r="E12" s="13"/>
      <c r="F12" s="44"/>
      <c r="G12" s="17"/>
      <c r="H12" s="15" t="str">
        <f t="shared" si="0"/>
        <v/>
      </c>
      <c r="I12" s="39"/>
    </row>
    <row r="13" spans="2:11" x14ac:dyDescent="0.25">
      <c r="B13" s="38">
        <f t="shared" ref="B13:B76" si="1">B12+1</f>
        <v>253</v>
      </c>
      <c r="C13" s="18"/>
      <c r="D13" s="44"/>
      <c r="E13" s="13"/>
      <c r="F13" s="44"/>
      <c r="G13" s="17"/>
      <c r="H13" s="15" t="str">
        <f t="shared" si="0"/>
        <v/>
      </c>
      <c r="I13" s="39"/>
    </row>
    <row r="14" spans="2:11" x14ac:dyDescent="0.25">
      <c r="B14" s="38">
        <f t="shared" si="1"/>
        <v>254</v>
      </c>
      <c r="C14" s="18"/>
      <c r="D14" s="44"/>
      <c r="E14" s="13"/>
      <c r="F14" s="44"/>
      <c r="G14" s="17"/>
      <c r="H14" s="15" t="str">
        <f t="shared" si="0"/>
        <v/>
      </c>
      <c r="I14" s="39"/>
    </row>
    <row r="15" spans="2:11" x14ac:dyDescent="0.25">
      <c r="B15" s="38">
        <f t="shared" si="1"/>
        <v>255</v>
      </c>
      <c r="C15" s="18"/>
      <c r="D15" s="44"/>
      <c r="E15" s="13"/>
      <c r="F15" s="44"/>
      <c r="G15" s="17"/>
      <c r="H15" s="15" t="str">
        <f t="shared" si="0"/>
        <v/>
      </c>
      <c r="I15" s="39"/>
    </row>
    <row r="16" spans="2:11" x14ac:dyDescent="0.25">
      <c r="B16" s="38">
        <f t="shared" si="1"/>
        <v>256</v>
      </c>
      <c r="C16" s="18"/>
      <c r="D16" s="44"/>
      <c r="E16" s="13"/>
      <c r="F16" s="44"/>
      <c r="G16" s="17"/>
      <c r="H16" s="15" t="str">
        <f t="shared" si="0"/>
        <v/>
      </c>
      <c r="I16" s="39"/>
    </row>
    <row r="17" spans="2:9" x14ac:dyDescent="0.25">
      <c r="B17" s="38">
        <f t="shared" si="1"/>
        <v>257</v>
      </c>
      <c r="C17" s="18"/>
      <c r="D17" s="44"/>
      <c r="E17" s="13"/>
      <c r="F17" s="44"/>
      <c r="G17" s="17"/>
      <c r="H17" s="15" t="str">
        <f t="shared" si="0"/>
        <v/>
      </c>
      <c r="I17" s="39"/>
    </row>
    <row r="18" spans="2:9" x14ac:dyDescent="0.25">
      <c r="B18" s="38">
        <f t="shared" si="1"/>
        <v>258</v>
      </c>
      <c r="C18" s="18"/>
      <c r="D18" s="44"/>
      <c r="E18" s="13"/>
      <c r="F18" s="44"/>
      <c r="G18" s="17"/>
      <c r="H18" s="15" t="str">
        <f t="shared" si="0"/>
        <v/>
      </c>
      <c r="I18" s="39"/>
    </row>
    <row r="19" spans="2:9" x14ac:dyDescent="0.25">
      <c r="B19" s="38">
        <f t="shared" si="1"/>
        <v>259</v>
      </c>
      <c r="C19" s="18"/>
      <c r="D19" s="44"/>
      <c r="E19" s="13"/>
      <c r="F19" s="44"/>
      <c r="G19" s="17"/>
      <c r="H19" s="15" t="str">
        <f t="shared" si="0"/>
        <v/>
      </c>
      <c r="I19" s="39"/>
    </row>
    <row r="20" spans="2:9" x14ac:dyDescent="0.25">
      <c r="B20" s="38">
        <f t="shared" si="1"/>
        <v>260</v>
      </c>
      <c r="C20" s="18"/>
      <c r="D20" s="44"/>
      <c r="E20" s="13"/>
      <c r="F20" s="44"/>
      <c r="G20" s="17"/>
      <c r="H20" s="15" t="str">
        <f t="shared" si="0"/>
        <v/>
      </c>
      <c r="I20" s="39"/>
    </row>
    <row r="21" spans="2:9" x14ac:dyDescent="0.25">
      <c r="B21" s="38">
        <f t="shared" si="1"/>
        <v>261</v>
      </c>
      <c r="C21" s="18"/>
      <c r="D21" s="44"/>
      <c r="E21" s="13"/>
      <c r="F21" s="44"/>
      <c r="G21" s="17"/>
      <c r="H21" s="15" t="str">
        <f t="shared" si="0"/>
        <v/>
      </c>
      <c r="I21" s="39"/>
    </row>
    <row r="22" spans="2:9" x14ac:dyDescent="0.25">
      <c r="B22" s="38">
        <f t="shared" si="1"/>
        <v>262</v>
      </c>
      <c r="C22" s="18"/>
      <c r="D22" s="44"/>
      <c r="E22" s="13"/>
      <c r="F22" s="44"/>
      <c r="G22" s="17"/>
      <c r="H22" s="15" t="str">
        <f t="shared" si="0"/>
        <v/>
      </c>
      <c r="I22" s="39"/>
    </row>
    <row r="23" spans="2:9" x14ac:dyDescent="0.25">
      <c r="B23" s="38">
        <f t="shared" si="1"/>
        <v>263</v>
      </c>
      <c r="C23" s="18"/>
      <c r="D23" s="44"/>
      <c r="E23" s="13"/>
      <c r="F23" s="44"/>
      <c r="G23" s="17"/>
      <c r="H23" s="15" t="str">
        <f t="shared" si="0"/>
        <v/>
      </c>
      <c r="I23" s="39"/>
    </row>
    <row r="24" spans="2:9" x14ac:dyDescent="0.25">
      <c r="B24" s="38">
        <f t="shared" si="1"/>
        <v>264</v>
      </c>
      <c r="C24" s="18"/>
      <c r="D24" s="44"/>
      <c r="E24" s="13"/>
      <c r="F24" s="44"/>
      <c r="G24" s="17"/>
      <c r="H24" s="15" t="str">
        <f t="shared" si="0"/>
        <v/>
      </c>
      <c r="I24" s="39"/>
    </row>
    <row r="25" spans="2:9" x14ac:dyDescent="0.25">
      <c r="B25" s="38">
        <f t="shared" si="1"/>
        <v>265</v>
      </c>
      <c r="C25" s="18"/>
      <c r="D25" s="44"/>
      <c r="E25" s="13"/>
      <c r="F25" s="44"/>
      <c r="G25" s="17"/>
      <c r="H25" s="15" t="str">
        <f t="shared" si="0"/>
        <v/>
      </c>
      <c r="I25" s="39"/>
    </row>
    <row r="26" spans="2:9" x14ac:dyDescent="0.25">
      <c r="B26" s="38">
        <f t="shared" si="1"/>
        <v>266</v>
      </c>
      <c r="C26" s="18"/>
      <c r="D26" s="44"/>
      <c r="E26" s="13"/>
      <c r="F26" s="44"/>
      <c r="G26" s="17"/>
      <c r="H26" s="15" t="str">
        <f t="shared" si="0"/>
        <v/>
      </c>
      <c r="I26" s="39"/>
    </row>
    <row r="27" spans="2:9" x14ac:dyDescent="0.25">
      <c r="B27" s="38">
        <f t="shared" si="1"/>
        <v>267</v>
      </c>
      <c r="C27" s="18"/>
      <c r="D27" s="44"/>
      <c r="E27" s="13"/>
      <c r="F27" s="44"/>
      <c r="G27" s="17"/>
      <c r="H27" s="15" t="str">
        <f t="shared" si="0"/>
        <v/>
      </c>
      <c r="I27" s="39"/>
    </row>
    <row r="28" spans="2:9" x14ac:dyDescent="0.25">
      <c r="B28" s="38">
        <f t="shared" si="1"/>
        <v>268</v>
      </c>
      <c r="C28" s="18"/>
      <c r="D28" s="44"/>
      <c r="E28" s="13"/>
      <c r="F28" s="44"/>
      <c r="G28" s="17"/>
      <c r="H28" s="15" t="str">
        <f t="shared" si="0"/>
        <v/>
      </c>
      <c r="I28" s="39"/>
    </row>
    <row r="29" spans="2:9" x14ac:dyDescent="0.25">
      <c r="B29" s="38">
        <f t="shared" si="1"/>
        <v>269</v>
      </c>
      <c r="C29" s="18"/>
      <c r="D29" s="44"/>
      <c r="E29" s="13"/>
      <c r="F29" s="44"/>
      <c r="G29" s="17"/>
      <c r="H29" s="15" t="str">
        <f t="shared" si="0"/>
        <v/>
      </c>
      <c r="I29" s="39"/>
    </row>
    <row r="30" spans="2:9" x14ac:dyDescent="0.25">
      <c r="B30" s="38">
        <f t="shared" si="1"/>
        <v>270</v>
      </c>
      <c r="C30" s="18"/>
      <c r="D30" s="44"/>
      <c r="E30" s="13"/>
      <c r="F30" s="44"/>
      <c r="G30" s="17"/>
      <c r="H30" s="15" t="str">
        <f t="shared" si="0"/>
        <v/>
      </c>
      <c r="I30" s="39"/>
    </row>
    <row r="31" spans="2:9" x14ac:dyDescent="0.25">
      <c r="B31" s="38">
        <f t="shared" si="1"/>
        <v>271</v>
      </c>
      <c r="C31" s="18"/>
      <c r="D31" s="44"/>
      <c r="E31" s="13"/>
      <c r="F31" s="44"/>
      <c r="G31" s="17"/>
      <c r="H31" s="15" t="str">
        <f t="shared" si="0"/>
        <v/>
      </c>
      <c r="I31" s="39"/>
    </row>
    <row r="32" spans="2:9" x14ac:dyDescent="0.25">
      <c r="B32" s="38">
        <f t="shared" si="1"/>
        <v>272</v>
      </c>
      <c r="C32" s="18"/>
      <c r="D32" s="44"/>
      <c r="E32" s="13"/>
      <c r="F32" s="44"/>
      <c r="G32" s="17"/>
      <c r="H32" s="15" t="str">
        <f t="shared" si="0"/>
        <v/>
      </c>
      <c r="I32" s="39"/>
    </row>
    <row r="33" spans="2:9" x14ac:dyDescent="0.25">
      <c r="B33" s="38">
        <f t="shared" si="1"/>
        <v>273</v>
      </c>
      <c r="C33" s="18"/>
      <c r="D33" s="44"/>
      <c r="E33" s="13"/>
      <c r="F33" s="44"/>
      <c r="G33" s="17"/>
      <c r="H33" s="15" t="str">
        <f t="shared" si="0"/>
        <v/>
      </c>
      <c r="I33" s="39"/>
    </row>
    <row r="34" spans="2:9" x14ac:dyDescent="0.25">
      <c r="B34" s="38">
        <f t="shared" si="1"/>
        <v>274</v>
      </c>
      <c r="C34" s="18"/>
      <c r="D34" s="44"/>
      <c r="E34" s="13"/>
      <c r="F34" s="44"/>
      <c r="G34" s="17"/>
      <c r="H34" s="15" t="str">
        <f t="shared" si="0"/>
        <v/>
      </c>
      <c r="I34" s="39"/>
    </row>
    <row r="35" spans="2:9" x14ac:dyDescent="0.25">
      <c r="B35" s="38">
        <f t="shared" si="1"/>
        <v>275</v>
      </c>
      <c r="C35" s="18"/>
      <c r="D35" s="44"/>
      <c r="E35" s="13"/>
      <c r="F35" s="44"/>
      <c r="G35" s="17"/>
      <c r="H35" s="15" t="str">
        <f t="shared" si="0"/>
        <v/>
      </c>
      <c r="I35" s="39"/>
    </row>
    <row r="36" spans="2:9" x14ac:dyDescent="0.25">
      <c r="B36" s="38">
        <f t="shared" si="1"/>
        <v>276</v>
      </c>
      <c r="C36" s="18"/>
      <c r="D36" s="44"/>
      <c r="E36" s="13"/>
      <c r="F36" s="44"/>
      <c r="G36" s="17"/>
      <c r="H36" s="15" t="str">
        <f t="shared" si="0"/>
        <v/>
      </c>
      <c r="I36" s="39"/>
    </row>
    <row r="37" spans="2:9" x14ac:dyDescent="0.25">
      <c r="B37" s="38">
        <f t="shared" si="1"/>
        <v>277</v>
      </c>
      <c r="C37" s="18"/>
      <c r="D37" s="44"/>
      <c r="E37" s="13"/>
      <c r="F37" s="44"/>
      <c r="G37" s="17"/>
      <c r="H37" s="15" t="str">
        <f t="shared" si="0"/>
        <v/>
      </c>
      <c r="I37" s="39"/>
    </row>
    <row r="38" spans="2:9" x14ac:dyDescent="0.25">
      <c r="B38" s="38">
        <f t="shared" si="1"/>
        <v>278</v>
      </c>
      <c r="C38" s="18"/>
      <c r="D38" s="44"/>
      <c r="E38" s="13"/>
      <c r="F38" s="44"/>
      <c r="G38" s="17"/>
      <c r="H38" s="15" t="str">
        <f t="shared" si="0"/>
        <v/>
      </c>
      <c r="I38" s="39"/>
    </row>
    <row r="39" spans="2:9" x14ac:dyDescent="0.25">
      <c r="B39" s="38">
        <f t="shared" si="1"/>
        <v>279</v>
      </c>
      <c r="C39" s="18"/>
      <c r="D39" s="44"/>
      <c r="E39" s="13"/>
      <c r="F39" s="44"/>
      <c r="G39" s="17"/>
      <c r="H39" s="15" t="str">
        <f t="shared" si="0"/>
        <v/>
      </c>
      <c r="I39" s="39"/>
    </row>
    <row r="40" spans="2:9" x14ac:dyDescent="0.25">
      <c r="B40" s="38">
        <f t="shared" si="1"/>
        <v>280</v>
      </c>
      <c r="C40" s="18"/>
      <c r="D40" s="44"/>
      <c r="E40" s="13"/>
      <c r="F40" s="44"/>
      <c r="G40" s="17"/>
      <c r="H40" s="15" t="str">
        <f t="shared" si="0"/>
        <v/>
      </c>
      <c r="I40" s="39"/>
    </row>
    <row r="41" spans="2:9" x14ac:dyDescent="0.25">
      <c r="B41" s="38">
        <f t="shared" si="1"/>
        <v>281</v>
      </c>
      <c r="C41" s="18"/>
      <c r="D41" s="44"/>
      <c r="E41" s="13"/>
      <c r="F41" s="44"/>
      <c r="G41" s="17"/>
      <c r="H41" s="15" t="str">
        <f t="shared" si="0"/>
        <v/>
      </c>
      <c r="I41" s="39"/>
    </row>
    <row r="42" spans="2:9" x14ac:dyDescent="0.25">
      <c r="B42" s="38">
        <f t="shared" si="1"/>
        <v>282</v>
      </c>
      <c r="C42" s="18"/>
      <c r="D42" s="44"/>
      <c r="E42" s="13"/>
      <c r="F42" s="44"/>
      <c r="G42" s="17"/>
      <c r="H42" s="15" t="str">
        <f t="shared" si="0"/>
        <v/>
      </c>
      <c r="I42" s="39"/>
    </row>
    <row r="43" spans="2:9" x14ac:dyDescent="0.25">
      <c r="B43" s="38">
        <f t="shared" si="1"/>
        <v>283</v>
      </c>
      <c r="C43" s="18"/>
      <c r="D43" s="44"/>
      <c r="E43" s="13"/>
      <c r="F43" s="44"/>
      <c r="G43" s="17"/>
      <c r="H43" s="15" t="str">
        <f t="shared" ref="H43:H74" si="2">IF(OR(ISBLANK(C43),ISBLANK(G43)),"",F43*D43*G43)</f>
        <v/>
      </c>
      <c r="I43" s="39"/>
    </row>
    <row r="44" spans="2:9" x14ac:dyDescent="0.25">
      <c r="B44" s="38">
        <f t="shared" si="1"/>
        <v>284</v>
      </c>
      <c r="C44" s="18"/>
      <c r="D44" s="44"/>
      <c r="E44" s="13"/>
      <c r="F44" s="44"/>
      <c r="G44" s="17"/>
      <c r="H44" s="15" t="str">
        <f t="shared" si="2"/>
        <v/>
      </c>
      <c r="I44" s="39"/>
    </row>
    <row r="45" spans="2:9" x14ac:dyDescent="0.25">
      <c r="B45" s="38">
        <f t="shared" si="1"/>
        <v>285</v>
      </c>
      <c r="C45" s="18"/>
      <c r="D45" s="44"/>
      <c r="E45" s="13"/>
      <c r="F45" s="44"/>
      <c r="G45" s="17"/>
      <c r="H45" s="15" t="str">
        <f t="shared" si="2"/>
        <v/>
      </c>
      <c r="I45" s="39"/>
    </row>
    <row r="46" spans="2:9" x14ac:dyDescent="0.25">
      <c r="B46" s="38">
        <f t="shared" si="1"/>
        <v>286</v>
      </c>
      <c r="C46" s="18"/>
      <c r="D46" s="44"/>
      <c r="E46" s="13"/>
      <c r="F46" s="44"/>
      <c r="G46" s="17"/>
      <c r="H46" s="15" t="str">
        <f t="shared" si="2"/>
        <v/>
      </c>
      <c r="I46" s="39"/>
    </row>
    <row r="47" spans="2:9" x14ac:dyDescent="0.25">
      <c r="B47" s="38">
        <f t="shared" si="1"/>
        <v>287</v>
      </c>
      <c r="C47" s="18"/>
      <c r="D47" s="44"/>
      <c r="E47" s="13"/>
      <c r="F47" s="44"/>
      <c r="G47" s="17"/>
      <c r="H47" s="15" t="str">
        <f t="shared" si="2"/>
        <v/>
      </c>
      <c r="I47" s="39"/>
    </row>
    <row r="48" spans="2:9" x14ac:dyDescent="0.25">
      <c r="B48" s="38">
        <f t="shared" si="1"/>
        <v>288</v>
      </c>
      <c r="C48" s="18"/>
      <c r="D48" s="44"/>
      <c r="E48" s="13"/>
      <c r="F48" s="44"/>
      <c r="G48" s="17"/>
      <c r="H48" s="15" t="str">
        <f t="shared" si="2"/>
        <v/>
      </c>
      <c r="I48" s="39"/>
    </row>
    <row r="49" spans="2:9" x14ac:dyDescent="0.25">
      <c r="B49" s="38">
        <f t="shared" si="1"/>
        <v>289</v>
      </c>
      <c r="C49" s="18"/>
      <c r="D49" s="44"/>
      <c r="E49" s="13"/>
      <c r="F49" s="44"/>
      <c r="G49" s="17"/>
      <c r="H49" s="15" t="str">
        <f t="shared" si="2"/>
        <v/>
      </c>
      <c r="I49" s="39"/>
    </row>
    <row r="50" spans="2:9" x14ac:dyDescent="0.25">
      <c r="B50" s="38">
        <f t="shared" si="1"/>
        <v>290</v>
      </c>
      <c r="C50" s="18"/>
      <c r="D50" s="44"/>
      <c r="E50" s="13"/>
      <c r="F50" s="44"/>
      <c r="G50" s="17"/>
      <c r="H50" s="15" t="str">
        <f t="shared" si="2"/>
        <v/>
      </c>
      <c r="I50" s="39"/>
    </row>
    <row r="51" spans="2:9" x14ac:dyDescent="0.25">
      <c r="B51" s="38">
        <f t="shared" si="1"/>
        <v>291</v>
      </c>
      <c r="C51" s="18"/>
      <c r="D51" s="44"/>
      <c r="E51" s="13"/>
      <c r="F51" s="44"/>
      <c r="G51" s="17"/>
      <c r="H51" s="15" t="str">
        <f t="shared" si="2"/>
        <v/>
      </c>
      <c r="I51" s="39"/>
    </row>
    <row r="52" spans="2:9" x14ac:dyDescent="0.25">
      <c r="B52" s="38">
        <f t="shared" si="1"/>
        <v>292</v>
      </c>
      <c r="C52" s="18"/>
      <c r="D52" s="44"/>
      <c r="E52" s="13"/>
      <c r="F52" s="44"/>
      <c r="G52" s="17"/>
      <c r="H52" s="15" t="str">
        <f t="shared" si="2"/>
        <v/>
      </c>
      <c r="I52" s="39"/>
    </row>
    <row r="53" spans="2:9" x14ac:dyDescent="0.25">
      <c r="B53" s="38">
        <f t="shared" si="1"/>
        <v>293</v>
      </c>
      <c r="C53" s="18"/>
      <c r="D53" s="44"/>
      <c r="E53" s="13"/>
      <c r="F53" s="44"/>
      <c r="G53" s="17"/>
      <c r="H53" s="15" t="str">
        <f t="shared" si="2"/>
        <v/>
      </c>
      <c r="I53" s="39"/>
    </row>
    <row r="54" spans="2:9" x14ac:dyDescent="0.25">
      <c r="B54" s="38">
        <f t="shared" si="1"/>
        <v>294</v>
      </c>
      <c r="C54" s="18"/>
      <c r="D54" s="44"/>
      <c r="E54" s="13"/>
      <c r="F54" s="44"/>
      <c r="G54" s="17"/>
      <c r="H54" s="15" t="str">
        <f t="shared" si="2"/>
        <v/>
      </c>
      <c r="I54" s="39"/>
    </row>
    <row r="55" spans="2:9" x14ac:dyDescent="0.25">
      <c r="B55" s="38">
        <f t="shared" si="1"/>
        <v>295</v>
      </c>
      <c r="C55" s="18"/>
      <c r="D55" s="44"/>
      <c r="E55" s="13"/>
      <c r="F55" s="44"/>
      <c r="G55" s="17"/>
      <c r="H55" s="15" t="str">
        <f t="shared" si="2"/>
        <v/>
      </c>
      <c r="I55" s="39"/>
    </row>
    <row r="56" spans="2:9" x14ac:dyDescent="0.25">
      <c r="B56" s="38">
        <f t="shared" si="1"/>
        <v>296</v>
      </c>
      <c r="C56" s="18"/>
      <c r="D56" s="44"/>
      <c r="E56" s="13"/>
      <c r="F56" s="44"/>
      <c r="G56" s="17"/>
      <c r="H56" s="15" t="str">
        <f t="shared" si="2"/>
        <v/>
      </c>
      <c r="I56" s="39"/>
    </row>
    <row r="57" spans="2:9" x14ac:dyDescent="0.25">
      <c r="B57" s="38">
        <f t="shared" si="1"/>
        <v>297</v>
      </c>
      <c r="C57" s="18"/>
      <c r="D57" s="44"/>
      <c r="E57" s="13"/>
      <c r="F57" s="44"/>
      <c r="G57" s="17"/>
      <c r="H57" s="15" t="str">
        <f t="shared" si="2"/>
        <v/>
      </c>
      <c r="I57" s="39"/>
    </row>
    <row r="58" spans="2:9" x14ac:dyDescent="0.25">
      <c r="B58" s="38">
        <f t="shared" si="1"/>
        <v>298</v>
      </c>
      <c r="C58" s="18"/>
      <c r="D58" s="44"/>
      <c r="E58" s="13"/>
      <c r="F58" s="44"/>
      <c r="G58" s="17"/>
      <c r="H58" s="15" t="str">
        <f t="shared" si="2"/>
        <v/>
      </c>
      <c r="I58" s="39"/>
    </row>
    <row r="59" spans="2:9" x14ac:dyDescent="0.25">
      <c r="B59" s="38">
        <f t="shared" si="1"/>
        <v>299</v>
      </c>
      <c r="C59" s="18"/>
      <c r="D59" s="44"/>
      <c r="E59" s="13"/>
      <c r="F59" s="44"/>
      <c r="G59" s="17"/>
      <c r="H59" s="15" t="str">
        <f t="shared" si="2"/>
        <v/>
      </c>
      <c r="I59" s="39"/>
    </row>
    <row r="60" spans="2:9" x14ac:dyDescent="0.25">
      <c r="B60" s="38">
        <f t="shared" si="1"/>
        <v>300</v>
      </c>
      <c r="C60" s="18"/>
      <c r="D60" s="44"/>
      <c r="E60" s="13"/>
      <c r="F60" s="44"/>
      <c r="G60" s="17"/>
      <c r="H60" s="15" t="str">
        <f t="shared" si="2"/>
        <v/>
      </c>
      <c r="I60" s="39"/>
    </row>
    <row r="61" spans="2:9" x14ac:dyDescent="0.25">
      <c r="B61" s="38">
        <f t="shared" si="1"/>
        <v>301</v>
      </c>
      <c r="C61" s="18"/>
      <c r="D61" s="44"/>
      <c r="E61" s="13"/>
      <c r="F61" s="44"/>
      <c r="G61" s="17"/>
      <c r="H61" s="15" t="str">
        <f t="shared" si="2"/>
        <v/>
      </c>
      <c r="I61" s="39"/>
    </row>
    <row r="62" spans="2:9" x14ac:dyDescent="0.25">
      <c r="B62" s="38">
        <f t="shared" si="1"/>
        <v>302</v>
      </c>
      <c r="C62" s="18"/>
      <c r="D62" s="44"/>
      <c r="E62" s="13"/>
      <c r="F62" s="44"/>
      <c r="G62" s="17"/>
      <c r="H62" s="15" t="str">
        <f t="shared" si="2"/>
        <v/>
      </c>
      <c r="I62" s="39"/>
    </row>
    <row r="63" spans="2:9" x14ac:dyDescent="0.25">
      <c r="B63" s="38">
        <f t="shared" si="1"/>
        <v>303</v>
      </c>
      <c r="C63" s="18"/>
      <c r="D63" s="44"/>
      <c r="E63" s="13"/>
      <c r="F63" s="44"/>
      <c r="G63" s="17"/>
      <c r="H63" s="15" t="str">
        <f t="shared" si="2"/>
        <v/>
      </c>
      <c r="I63" s="39"/>
    </row>
    <row r="64" spans="2:9" x14ac:dyDescent="0.25">
      <c r="B64" s="38">
        <f t="shared" si="1"/>
        <v>304</v>
      </c>
      <c r="C64" s="18"/>
      <c r="D64" s="44"/>
      <c r="E64" s="13"/>
      <c r="F64" s="44"/>
      <c r="G64" s="17"/>
      <c r="H64" s="15" t="str">
        <f t="shared" si="2"/>
        <v/>
      </c>
      <c r="I64" s="39"/>
    </row>
    <row r="65" spans="2:9" x14ac:dyDescent="0.25">
      <c r="B65" s="38">
        <f t="shared" si="1"/>
        <v>305</v>
      </c>
      <c r="C65" s="18"/>
      <c r="D65" s="44"/>
      <c r="E65" s="13"/>
      <c r="F65" s="44"/>
      <c r="G65" s="17"/>
      <c r="H65" s="15" t="str">
        <f t="shared" si="2"/>
        <v/>
      </c>
      <c r="I65" s="39"/>
    </row>
    <row r="66" spans="2:9" x14ac:dyDescent="0.25">
      <c r="B66" s="38">
        <f t="shared" si="1"/>
        <v>306</v>
      </c>
      <c r="C66" s="18"/>
      <c r="D66" s="44"/>
      <c r="E66" s="13"/>
      <c r="F66" s="44"/>
      <c r="G66" s="17"/>
      <c r="H66" s="15" t="str">
        <f t="shared" si="2"/>
        <v/>
      </c>
      <c r="I66" s="39"/>
    </row>
    <row r="67" spans="2:9" x14ac:dyDescent="0.25">
      <c r="B67" s="38">
        <f t="shared" si="1"/>
        <v>307</v>
      </c>
      <c r="C67" s="18"/>
      <c r="D67" s="44"/>
      <c r="E67" s="13"/>
      <c r="F67" s="44"/>
      <c r="G67" s="17"/>
      <c r="H67" s="15" t="str">
        <f t="shared" si="2"/>
        <v/>
      </c>
      <c r="I67" s="39"/>
    </row>
    <row r="68" spans="2:9" x14ac:dyDescent="0.25">
      <c r="B68" s="38">
        <f t="shared" si="1"/>
        <v>308</v>
      </c>
      <c r="C68" s="18"/>
      <c r="D68" s="44"/>
      <c r="E68" s="13"/>
      <c r="F68" s="44"/>
      <c r="G68" s="17"/>
      <c r="H68" s="15" t="str">
        <f t="shared" si="2"/>
        <v/>
      </c>
      <c r="I68" s="39"/>
    </row>
    <row r="69" spans="2:9" x14ac:dyDescent="0.25">
      <c r="B69" s="38">
        <f t="shared" si="1"/>
        <v>309</v>
      </c>
      <c r="C69" s="18"/>
      <c r="D69" s="44"/>
      <c r="E69" s="13"/>
      <c r="F69" s="44"/>
      <c r="G69" s="17"/>
      <c r="H69" s="15" t="str">
        <f t="shared" si="2"/>
        <v/>
      </c>
      <c r="I69" s="39"/>
    </row>
    <row r="70" spans="2:9" x14ac:dyDescent="0.25">
      <c r="B70" s="38">
        <f t="shared" si="1"/>
        <v>310</v>
      </c>
      <c r="C70" s="18"/>
      <c r="D70" s="44"/>
      <c r="E70" s="13"/>
      <c r="F70" s="44"/>
      <c r="G70" s="17"/>
      <c r="H70" s="15" t="str">
        <f t="shared" si="2"/>
        <v/>
      </c>
      <c r="I70" s="39"/>
    </row>
    <row r="71" spans="2:9" x14ac:dyDescent="0.25">
      <c r="B71" s="38">
        <f t="shared" si="1"/>
        <v>311</v>
      </c>
      <c r="C71" s="18"/>
      <c r="D71" s="44"/>
      <c r="E71" s="13"/>
      <c r="F71" s="44"/>
      <c r="G71" s="17"/>
      <c r="H71" s="15" t="str">
        <f t="shared" si="2"/>
        <v/>
      </c>
      <c r="I71" s="39"/>
    </row>
    <row r="72" spans="2:9" x14ac:dyDescent="0.25">
      <c r="B72" s="38">
        <f t="shared" si="1"/>
        <v>312</v>
      </c>
      <c r="C72" s="18"/>
      <c r="D72" s="44"/>
      <c r="E72" s="13"/>
      <c r="F72" s="44"/>
      <c r="G72" s="17"/>
      <c r="H72" s="15" t="str">
        <f t="shared" si="2"/>
        <v/>
      </c>
      <c r="I72" s="39"/>
    </row>
    <row r="73" spans="2:9" x14ac:dyDescent="0.25">
      <c r="B73" s="38">
        <f t="shared" si="1"/>
        <v>313</v>
      </c>
      <c r="C73" s="18"/>
      <c r="D73" s="44"/>
      <c r="E73" s="13"/>
      <c r="F73" s="44"/>
      <c r="G73" s="17"/>
      <c r="H73" s="15" t="str">
        <f t="shared" si="2"/>
        <v/>
      </c>
      <c r="I73" s="39"/>
    </row>
    <row r="74" spans="2:9" x14ac:dyDescent="0.25">
      <c r="B74" s="38">
        <f t="shared" si="1"/>
        <v>314</v>
      </c>
      <c r="C74" s="18"/>
      <c r="D74" s="44"/>
      <c r="E74" s="13"/>
      <c r="F74" s="44"/>
      <c r="G74" s="17"/>
      <c r="H74" s="15" t="str">
        <f t="shared" si="2"/>
        <v/>
      </c>
      <c r="I74" s="39"/>
    </row>
    <row r="75" spans="2:9" x14ac:dyDescent="0.25">
      <c r="B75" s="38">
        <f t="shared" si="1"/>
        <v>315</v>
      </c>
      <c r="C75" s="18"/>
      <c r="D75" s="44"/>
      <c r="E75" s="13"/>
      <c r="F75" s="44"/>
      <c r="G75" s="17"/>
      <c r="H75" s="15" t="str">
        <f t="shared" ref="H75:H106" si="3">IF(OR(ISBLANK(C75),ISBLANK(G75)),"",F75*D75*G75)</f>
        <v/>
      </c>
      <c r="I75" s="39"/>
    </row>
    <row r="76" spans="2:9" x14ac:dyDescent="0.25">
      <c r="B76" s="38">
        <f t="shared" si="1"/>
        <v>316</v>
      </c>
      <c r="C76" s="18"/>
      <c r="D76" s="44"/>
      <c r="E76" s="13"/>
      <c r="F76" s="44"/>
      <c r="G76" s="17"/>
      <c r="H76" s="15" t="str">
        <f t="shared" si="3"/>
        <v/>
      </c>
      <c r="I76" s="39"/>
    </row>
    <row r="77" spans="2:9" x14ac:dyDescent="0.25">
      <c r="B77" s="38">
        <f t="shared" ref="B77:B140" si="4">B76+1</f>
        <v>317</v>
      </c>
      <c r="C77" s="18"/>
      <c r="D77" s="44"/>
      <c r="E77" s="13"/>
      <c r="F77" s="44"/>
      <c r="G77" s="17"/>
      <c r="H77" s="15" t="str">
        <f t="shared" si="3"/>
        <v/>
      </c>
      <c r="I77" s="39"/>
    </row>
    <row r="78" spans="2:9" x14ac:dyDescent="0.25">
      <c r="B78" s="38">
        <f t="shared" si="4"/>
        <v>318</v>
      </c>
      <c r="C78" s="18"/>
      <c r="D78" s="44"/>
      <c r="E78" s="13"/>
      <c r="F78" s="44"/>
      <c r="G78" s="17"/>
      <c r="H78" s="15" t="str">
        <f t="shared" si="3"/>
        <v/>
      </c>
      <c r="I78" s="39"/>
    </row>
    <row r="79" spans="2:9" x14ac:dyDescent="0.25">
      <c r="B79" s="38">
        <f t="shared" si="4"/>
        <v>319</v>
      </c>
      <c r="C79" s="18"/>
      <c r="D79" s="44"/>
      <c r="E79" s="13"/>
      <c r="F79" s="44"/>
      <c r="G79" s="17"/>
      <c r="H79" s="15" t="str">
        <f t="shared" si="3"/>
        <v/>
      </c>
      <c r="I79" s="39"/>
    </row>
    <row r="80" spans="2:9" x14ac:dyDescent="0.25">
      <c r="B80" s="38">
        <f t="shared" si="4"/>
        <v>320</v>
      </c>
      <c r="C80" s="18"/>
      <c r="D80" s="44"/>
      <c r="E80" s="13"/>
      <c r="F80" s="44"/>
      <c r="G80" s="17"/>
      <c r="H80" s="15" t="str">
        <f t="shared" si="3"/>
        <v/>
      </c>
      <c r="I80" s="39"/>
    </row>
    <row r="81" spans="2:9" x14ac:dyDescent="0.25">
      <c r="B81" s="38">
        <f t="shared" si="4"/>
        <v>321</v>
      </c>
      <c r="C81" s="18"/>
      <c r="D81" s="44"/>
      <c r="E81" s="13"/>
      <c r="F81" s="44"/>
      <c r="G81" s="17"/>
      <c r="H81" s="15" t="str">
        <f t="shared" si="3"/>
        <v/>
      </c>
      <c r="I81" s="39"/>
    </row>
    <row r="82" spans="2:9" x14ac:dyDescent="0.25">
      <c r="B82" s="38">
        <f t="shared" si="4"/>
        <v>322</v>
      </c>
      <c r="C82" s="18"/>
      <c r="D82" s="44"/>
      <c r="E82" s="13"/>
      <c r="F82" s="44"/>
      <c r="G82" s="17"/>
      <c r="H82" s="15" t="str">
        <f t="shared" si="3"/>
        <v/>
      </c>
      <c r="I82" s="39"/>
    </row>
    <row r="83" spans="2:9" x14ac:dyDescent="0.25">
      <c r="B83" s="38">
        <f t="shared" si="4"/>
        <v>323</v>
      </c>
      <c r="C83" s="18"/>
      <c r="D83" s="44"/>
      <c r="E83" s="13"/>
      <c r="F83" s="44"/>
      <c r="G83" s="17"/>
      <c r="H83" s="15" t="str">
        <f t="shared" si="3"/>
        <v/>
      </c>
      <c r="I83" s="39"/>
    </row>
    <row r="84" spans="2:9" x14ac:dyDescent="0.25">
      <c r="B84" s="38">
        <f t="shared" si="4"/>
        <v>324</v>
      </c>
      <c r="C84" s="18"/>
      <c r="D84" s="44"/>
      <c r="E84" s="13"/>
      <c r="F84" s="44"/>
      <c r="G84" s="17"/>
      <c r="H84" s="15" t="str">
        <f t="shared" si="3"/>
        <v/>
      </c>
      <c r="I84" s="39"/>
    </row>
    <row r="85" spans="2:9" x14ac:dyDescent="0.25">
      <c r="B85" s="38">
        <f t="shared" si="4"/>
        <v>325</v>
      </c>
      <c r="C85" s="18"/>
      <c r="D85" s="44"/>
      <c r="E85" s="13"/>
      <c r="F85" s="44"/>
      <c r="G85" s="17"/>
      <c r="H85" s="15" t="str">
        <f t="shared" si="3"/>
        <v/>
      </c>
      <c r="I85" s="39"/>
    </row>
    <row r="86" spans="2:9" x14ac:dyDescent="0.25">
      <c r="B86" s="38">
        <f t="shared" si="4"/>
        <v>326</v>
      </c>
      <c r="C86" s="18"/>
      <c r="D86" s="44"/>
      <c r="E86" s="13"/>
      <c r="F86" s="44"/>
      <c r="G86" s="17"/>
      <c r="H86" s="15" t="str">
        <f t="shared" si="3"/>
        <v/>
      </c>
      <c r="I86" s="39"/>
    </row>
    <row r="87" spans="2:9" x14ac:dyDescent="0.25">
      <c r="B87" s="38">
        <f t="shared" si="4"/>
        <v>327</v>
      </c>
      <c r="C87" s="18"/>
      <c r="D87" s="44"/>
      <c r="E87" s="13"/>
      <c r="F87" s="44"/>
      <c r="G87" s="17"/>
      <c r="H87" s="15" t="str">
        <f t="shared" si="3"/>
        <v/>
      </c>
      <c r="I87" s="39"/>
    </row>
    <row r="88" spans="2:9" x14ac:dyDescent="0.25">
      <c r="B88" s="38">
        <f t="shared" si="4"/>
        <v>328</v>
      </c>
      <c r="C88" s="18"/>
      <c r="D88" s="44"/>
      <c r="E88" s="13"/>
      <c r="F88" s="44"/>
      <c r="G88" s="17"/>
      <c r="H88" s="15" t="str">
        <f t="shared" si="3"/>
        <v/>
      </c>
      <c r="I88" s="39"/>
    </row>
    <row r="89" spans="2:9" x14ac:dyDescent="0.25">
      <c r="B89" s="38">
        <f t="shared" si="4"/>
        <v>329</v>
      </c>
      <c r="C89" s="18"/>
      <c r="D89" s="44"/>
      <c r="E89" s="13"/>
      <c r="F89" s="44"/>
      <c r="G89" s="17"/>
      <c r="H89" s="15" t="str">
        <f t="shared" si="3"/>
        <v/>
      </c>
      <c r="I89" s="39"/>
    </row>
    <row r="90" spans="2:9" x14ac:dyDescent="0.25">
      <c r="B90" s="38">
        <f t="shared" si="4"/>
        <v>330</v>
      </c>
      <c r="C90" s="18"/>
      <c r="D90" s="44"/>
      <c r="E90" s="13"/>
      <c r="F90" s="44"/>
      <c r="G90" s="17"/>
      <c r="H90" s="15" t="str">
        <f t="shared" si="3"/>
        <v/>
      </c>
      <c r="I90" s="39"/>
    </row>
    <row r="91" spans="2:9" x14ac:dyDescent="0.25">
      <c r="B91" s="38">
        <f t="shared" si="4"/>
        <v>331</v>
      </c>
      <c r="C91" s="18"/>
      <c r="D91" s="44"/>
      <c r="E91" s="13"/>
      <c r="F91" s="44"/>
      <c r="G91" s="17"/>
      <c r="H91" s="15" t="str">
        <f t="shared" si="3"/>
        <v/>
      </c>
      <c r="I91" s="39"/>
    </row>
    <row r="92" spans="2:9" x14ac:dyDescent="0.25">
      <c r="B92" s="38">
        <f t="shared" si="4"/>
        <v>332</v>
      </c>
      <c r="C92" s="18"/>
      <c r="D92" s="44"/>
      <c r="E92" s="13"/>
      <c r="F92" s="44"/>
      <c r="G92" s="17"/>
      <c r="H92" s="15" t="str">
        <f t="shared" si="3"/>
        <v/>
      </c>
      <c r="I92" s="39"/>
    </row>
    <row r="93" spans="2:9" x14ac:dyDescent="0.25">
      <c r="B93" s="38">
        <f t="shared" si="4"/>
        <v>333</v>
      </c>
      <c r="C93" s="18"/>
      <c r="D93" s="44"/>
      <c r="E93" s="13"/>
      <c r="F93" s="44"/>
      <c r="G93" s="17"/>
      <c r="H93" s="15" t="str">
        <f t="shared" si="3"/>
        <v/>
      </c>
      <c r="I93" s="39"/>
    </row>
    <row r="94" spans="2:9" x14ac:dyDescent="0.25">
      <c r="B94" s="38">
        <f t="shared" si="4"/>
        <v>334</v>
      </c>
      <c r="C94" s="18"/>
      <c r="D94" s="44"/>
      <c r="E94" s="13"/>
      <c r="F94" s="44"/>
      <c r="G94" s="17"/>
      <c r="H94" s="15" t="str">
        <f t="shared" si="3"/>
        <v/>
      </c>
      <c r="I94" s="39"/>
    </row>
    <row r="95" spans="2:9" x14ac:dyDescent="0.25">
      <c r="B95" s="38">
        <f t="shared" si="4"/>
        <v>335</v>
      </c>
      <c r="C95" s="18"/>
      <c r="D95" s="44"/>
      <c r="E95" s="13"/>
      <c r="F95" s="44"/>
      <c r="G95" s="17"/>
      <c r="H95" s="15" t="str">
        <f t="shared" si="3"/>
        <v/>
      </c>
      <c r="I95" s="39"/>
    </row>
    <row r="96" spans="2:9" x14ac:dyDescent="0.25">
      <c r="B96" s="38">
        <f t="shared" si="4"/>
        <v>336</v>
      </c>
      <c r="C96" s="18"/>
      <c r="D96" s="44"/>
      <c r="E96" s="13"/>
      <c r="F96" s="44"/>
      <c r="G96" s="17"/>
      <c r="H96" s="15" t="str">
        <f t="shared" si="3"/>
        <v/>
      </c>
      <c r="I96" s="39"/>
    </row>
    <row r="97" spans="2:9" x14ac:dyDescent="0.25">
      <c r="B97" s="38">
        <f t="shared" si="4"/>
        <v>337</v>
      </c>
      <c r="C97" s="18"/>
      <c r="D97" s="44"/>
      <c r="E97" s="13"/>
      <c r="F97" s="44"/>
      <c r="G97" s="17"/>
      <c r="H97" s="15" t="str">
        <f t="shared" si="3"/>
        <v/>
      </c>
      <c r="I97" s="39"/>
    </row>
    <row r="98" spans="2:9" x14ac:dyDescent="0.25">
      <c r="B98" s="38">
        <f t="shared" si="4"/>
        <v>338</v>
      </c>
      <c r="C98" s="18"/>
      <c r="D98" s="44"/>
      <c r="E98" s="13"/>
      <c r="F98" s="44"/>
      <c r="G98" s="17"/>
      <c r="H98" s="15" t="str">
        <f t="shared" si="3"/>
        <v/>
      </c>
      <c r="I98" s="39"/>
    </row>
    <row r="99" spans="2:9" x14ac:dyDescent="0.25">
      <c r="B99" s="38">
        <f t="shared" si="4"/>
        <v>339</v>
      </c>
      <c r="C99" s="18"/>
      <c r="D99" s="44"/>
      <c r="E99" s="13"/>
      <c r="F99" s="44"/>
      <c r="G99" s="17"/>
      <c r="H99" s="15" t="str">
        <f t="shared" si="3"/>
        <v/>
      </c>
      <c r="I99" s="39"/>
    </row>
    <row r="100" spans="2:9" x14ac:dyDescent="0.25">
      <c r="B100" s="38">
        <f t="shared" si="4"/>
        <v>340</v>
      </c>
      <c r="C100" s="18"/>
      <c r="D100" s="44"/>
      <c r="E100" s="13"/>
      <c r="F100" s="44"/>
      <c r="G100" s="17"/>
      <c r="H100" s="15" t="str">
        <f t="shared" si="3"/>
        <v/>
      </c>
      <c r="I100" s="39"/>
    </row>
    <row r="101" spans="2:9" x14ac:dyDescent="0.25">
      <c r="B101" s="38">
        <f t="shared" si="4"/>
        <v>341</v>
      </c>
      <c r="C101" s="18"/>
      <c r="D101" s="44"/>
      <c r="E101" s="13"/>
      <c r="F101" s="44"/>
      <c r="G101" s="17"/>
      <c r="H101" s="15" t="str">
        <f t="shared" si="3"/>
        <v/>
      </c>
      <c r="I101" s="39"/>
    </row>
    <row r="102" spans="2:9" x14ac:dyDescent="0.25">
      <c r="B102" s="38">
        <f t="shared" si="4"/>
        <v>342</v>
      </c>
      <c r="C102" s="18"/>
      <c r="D102" s="44"/>
      <c r="E102" s="13"/>
      <c r="F102" s="44"/>
      <c r="G102" s="17"/>
      <c r="H102" s="15" t="str">
        <f t="shared" si="3"/>
        <v/>
      </c>
      <c r="I102" s="39"/>
    </row>
    <row r="103" spans="2:9" x14ac:dyDescent="0.25">
      <c r="B103" s="38">
        <f t="shared" si="4"/>
        <v>343</v>
      </c>
      <c r="C103" s="18"/>
      <c r="D103" s="44"/>
      <c r="E103" s="13"/>
      <c r="F103" s="44"/>
      <c r="G103" s="17"/>
      <c r="H103" s="15" t="str">
        <f t="shared" si="3"/>
        <v/>
      </c>
      <c r="I103" s="39"/>
    </row>
    <row r="104" spans="2:9" x14ac:dyDescent="0.25">
      <c r="B104" s="38">
        <f t="shared" si="4"/>
        <v>344</v>
      </c>
      <c r="C104" s="18"/>
      <c r="D104" s="44"/>
      <c r="E104" s="13"/>
      <c r="F104" s="44"/>
      <c r="G104" s="17"/>
      <c r="H104" s="15" t="str">
        <f t="shared" si="3"/>
        <v/>
      </c>
      <c r="I104" s="39"/>
    </row>
    <row r="105" spans="2:9" x14ac:dyDescent="0.25">
      <c r="B105" s="38">
        <f t="shared" si="4"/>
        <v>345</v>
      </c>
      <c r="C105" s="18"/>
      <c r="D105" s="44"/>
      <c r="E105" s="13"/>
      <c r="F105" s="44"/>
      <c r="G105" s="17"/>
      <c r="H105" s="15" t="str">
        <f t="shared" si="3"/>
        <v/>
      </c>
      <c r="I105" s="39"/>
    </row>
    <row r="106" spans="2:9" x14ac:dyDescent="0.25">
      <c r="B106" s="38">
        <f t="shared" si="4"/>
        <v>346</v>
      </c>
      <c r="C106" s="18"/>
      <c r="D106" s="44"/>
      <c r="E106" s="13"/>
      <c r="F106" s="44"/>
      <c r="G106" s="17"/>
      <c r="H106" s="15" t="str">
        <f t="shared" si="3"/>
        <v/>
      </c>
      <c r="I106" s="39"/>
    </row>
    <row r="107" spans="2:9" x14ac:dyDescent="0.25">
      <c r="B107" s="38">
        <f t="shared" si="4"/>
        <v>347</v>
      </c>
      <c r="C107" s="18"/>
      <c r="D107" s="44"/>
      <c r="E107" s="13"/>
      <c r="F107" s="44"/>
      <c r="G107" s="17"/>
      <c r="H107" s="15" t="str">
        <f t="shared" ref="H107:H138" si="5">IF(OR(ISBLANK(C107),ISBLANK(G107)),"",F107*D107*G107)</f>
        <v/>
      </c>
      <c r="I107" s="39"/>
    </row>
    <row r="108" spans="2:9" x14ac:dyDescent="0.25">
      <c r="B108" s="38">
        <f t="shared" si="4"/>
        <v>348</v>
      </c>
      <c r="C108" s="18"/>
      <c r="D108" s="44"/>
      <c r="E108" s="13"/>
      <c r="F108" s="44"/>
      <c r="G108" s="17"/>
      <c r="H108" s="15" t="str">
        <f t="shared" si="5"/>
        <v/>
      </c>
      <c r="I108" s="39"/>
    </row>
    <row r="109" spans="2:9" x14ac:dyDescent="0.25">
      <c r="B109" s="38">
        <f t="shared" si="4"/>
        <v>349</v>
      </c>
      <c r="C109" s="18"/>
      <c r="D109" s="44"/>
      <c r="E109" s="13"/>
      <c r="F109" s="44"/>
      <c r="G109" s="17"/>
      <c r="H109" s="15" t="str">
        <f t="shared" si="5"/>
        <v/>
      </c>
      <c r="I109" s="39"/>
    </row>
    <row r="110" spans="2:9" x14ac:dyDescent="0.25">
      <c r="B110" s="38">
        <f t="shared" si="4"/>
        <v>350</v>
      </c>
      <c r="C110" s="18"/>
      <c r="D110" s="44"/>
      <c r="E110" s="13"/>
      <c r="F110" s="44"/>
      <c r="G110" s="17"/>
      <c r="H110" s="15" t="str">
        <f t="shared" si="5"/>
        <v/>
      </c>
      <c r="I110" s="39"/>
    </row>
    <row r="111" spans="2:9" x14ac:dyDescent="0.25">
      <c r="B111" s="38">
        <f t="shared" si="4"/>
        <v>351</v>
      </c>
      <c r="C111" s="18"/>
      <c r="D111" s="44"/>
      <c r="E111" s="13"/>
      <c r="F111" s="44"/>
      <c r="G111" s="17"/>
      <c r="H111" s="15" t="str">
        <f t="shared" si="5"/>
        <v/>
      </c>
      <c r="I111" s="39"/>
    </row>
    <row r="112" spans="2:9" x14ac:dyDescent="0.25">
      <c r="B112" s="38">
        <f t="shared" si="4"/>
        <v>352</v>
      </c>
      <c r="C112" s="18"/>
      <c r="D112" s="44"/>
      <c r="E112" s="13"/>
      <c r="F112" s="44"/>
      <c r="G112" s="17"/>
      <c r="H112" s="15" t="str">
        <f t="shared" si="5"/>
        <v/>
      </c>
      <c r="I112" s="39"/>
    </row>
    <row r="113" spans="2:9" x14ac:dyDescent="0.25">
      <c r="B113" s="38">
        <f t="shared" si="4"/>
        <v>353</v>
      </c>
      <c r="C113" s="18"/>
      <c r="D113" s="44"/>
      <c r="E113" s="13"/>
      <c r="F113" s="44"/>
      <c r="G113" s="17"/>
      <c r="H113" s="15" t="str">
        <f t="shared" si="5"/>
        <v/>
      </c>
      <c r="I113" s="39"/>
    </row>
    <row r="114" spans="2:9" x14ac:dyDescent="0.25">
      <c r="B114" s="38">
        <f t="shared" si="4"/>
        <v>354</v>
      </c>
      <c r="C114" s="18"/>
      <c r="D114" s="44"/>
      <c r="E114" s="13"/>
      <c r="F114" s="44"/>
      <c r="G114" s="17"/>
      <c r="H114" s="15" t="str">
        <f t="shared" si="5"/>
        <v/>
      </c>
      <c r="I114" s="39"/>
    </row>
    <row r="115" spans="2:9" hidden="1" outlineLevel="1" x14ac:dyDescent="0.25">
      <c r="B115" s="38">
        <f t="shared" si="4"/>
        <v>355</v>
      </c>
      <c r="C115" s="18"/>
      <c r="D115" s="44"/>
      <c r="E115" s="13"/>
      <c r="F115" s="44"/>
      <c r="G115" s="17"/>
      <c r="H115" s="15" t="str">
        <f t="shared" si="5"/>
        <v/>
      </c>
      <c r="I115" s="39"/>
    </row>
    <row r="116" spans="2:9" hidden="1" outlineLevel="1" x14ac:dyDescent="0.25">
      <c r="B116" s="38">
        <f t="shared" si="4"/>
        <v>356</v>
      </c>
      <c r="C116" s="18"/>
      <c r="D116" s="44"/>
      <c r="E116" s="13"/>
      <c r="F116" s="44"/>
      <c r="G116" s="17"/>
      <c r="H116" s="15" t="str">
        <f t="shared" si="5"/>
        <v/>
      </c>
      <c r="I116" s="39"/>
    </row>
    <row r="117" spans="2:9" hidden="1" outlineLevel="1" x14ac:dyDescent="0.25">
      <c r="B117" s="38">
        <f t="shared" si="4"/>
        <v>357</v>
      </c>
      <c r="C117" s="18"/>
      <c r="D117" s="44"/>
      <c r="E117" s="13"/>
      <c r="F117" s="44"/>
      <c r="G117" s="17"/>
      <c r="H117" s="15" t="str">
        <f t="shared" si="5"/>
        <v/>
      </c>
      <c r="I117" s="39"/>
    </row>
    <row r="118" spans="2:9" hidden="1" outlineLevel="1" x14ac:dyDescent="0.25">
      <c r="B118" s="38">
        <f t="shared" si="4"/>
        <v>358</v>
      </c>
      <c r="C118" s="18"/>
      <c r="D118" s="44"/>
      <c r="E118" s="13"/>
      <c r="F118" s="44"/>
      <c r="G118" s="17"/>
      <c r="H118" s="15" t="str">
        <f t="shared" si="5"/>
        <v/>
      </c>
      <c r="I118" s="39"/>
    </row>
    <row r="119" spans="2:9" hidden="1" outlineLevel="1" x14ac:dyDescent="0.25">
      <c r="B119" s="38">
        <f t="shared" si="4"/>
        <v>359</v>
      </c>
      <c r="C119" s="18"/>
      <c r="D119" s="44"/>
      <c r="E119" s="13"/>
      <c r="F119" s="44"/>
      <c r="G119" s="17"/>
      <c r="H119" s="15" t="str">
        <f t="shared" si="5"/>
        <v/>
      </c>
      <c r="I119" s="39"/>
    </row>
    <row r="120" spans="2:9" hidden="1" outlineLevel="1" x14ac:dyDescent="0.25">
      <c r="B120" s="38">
        <f t="shared" si="4"/>
        <v>360</v>
      </c>
      <c r="C120" s="18"/>
      <c r="D120" s="44"/>
      <c r="E120" s="13"/>
      <c r="F120" s="44"/>
      <c r="G120" s="17"/>
      <c r="H120" s="15" t="str">
        <f t="shared" si="5"/>
        <v/>
      </c>
      <c r="I120" s="39"/>
    </row>
    <row r="121" spans="2:9" hidden="1" outlineLevel="1" x14ac:dyDescent="0.25">
      <c r="B121" s="38">
        <f t="shared" si="4"/>
        <v>361</v>
      </c>
      <c r="C121" s="18"/>
      <c r="D121" s="44"/>
      <c r="E121" s="13"/>
      <c r="F121" s="44"/>
      <c r="G121" s="17"/>
      <c r="H121" s="15" t="str">
        <f t="shared" si="5"/>
        <v/>
      </c>
      <c r="I121" s="39"/>
    </row>
    <row r="122" spans="2:9" hidden="1" outlineLevel="1" x14ac:dyDescent="0.25">
      <c r="B122" s="38">
        <f t="shared" si="4"/>
        <v>362</v>
      </c>
      <c r="C122" s="18"/>
      <c r="D122" s="44"/>
      <c r="E122" s="13"/>
      <c r="F122" s="44"/>
      <c r="G122" s="17"/>
      <c r="H122" s="15" t="str">
        <f t="shared" si="5"/>
        <v/>
      </c>
      <c r="I122" s="39"/>
    </row>
    <row r="123" spans="2:9" hidden="1" outlineLevel="1" x14ac:dyDescent="0.25">
      <c r="B123" s="38">
        <f t="shared" si="4"/>
        <v>363</v>
      </c>
      <c r="C123" s="18"/>
      <c r="D123" s="44"/>
      <c r="E123" s="13"/>
      <c r="F123" s="44"/>
      <c r="G123" s="17"/>
      <c r="H123" s="15" t="str">
        <f t="shared" si="5"/>
        <v/>
      </c>
      <c r="I123" s="39"/>
    </row>
    <row r="124" spans="2:9" hidden="1" outlineLevel="1" x14ac:dyDescent="0.25">
      <c r="B124" s="38">
        <f t="shared" si="4"/>
        <v>364</v>
      </c>
      <c r="C124" s="18"/>
      <c r="D124" s="44"/>
      <c r="E124" s="13"/>
      <c r="F124" s="44"/>
      <c r="G124" s="17"/>
      <c r="H124" s="15" t="str">
        <f t="shared" si="5"/>
        <v/>
      </c>
      <c r="I124" s="39"/>
    </row>
    <row r="125" spans="2:9" hidden="1" outlineLevel="1" x14ac:dyDescent="0.25">
      <c r="B125" s="38">
        <f t="shared" si="4"/>
        <v>365</v>
      </c>
      <c r="C125" s="18"/>
      <c r="D125" s="44"/>
      <c r="E125" s="13"/>
      <c r="F125" s="44"/>
      <c r="G125" s="17"/>
      <c r="H125" s="15" t="str">
        <f t="shared" si="5"/>
        <v/>
      </c>
      <c r="I125" s="39"/>
    </row>
    <row r="126" spans="2:9" hidden="1" outlineLevel="1" x14ac:dyDescent="0.25">
      <c r="B126" s="38">
        <f t="shared" si="4"/>
        <v>366</v>
      </c>
      <c r="C126" s="18"/>
      <c r="D126" s="44"/>
      <c r="E126" s="13"/>
      <c r="F126" s="44"/>
      <c r="G126" s="17"/>
      <c r="H126" s="15" t="str">
        <f t="shared" si="5"/>
        <v/>
      </c>
      <c r="I126" s="39"/>
    </row>
    <row r="127" spans="2:9" hidden="1" outlineLevel="1" x14ac:dyDescent="0.25">
      <c r="B127" s="38">
        <f t="shared" si="4"/>
        <v>367</v>
      </c>
      <c r="C127" s="18"/>
      <c r="D127" s="44"/>
      <c r="E127" s="13"/>
      <c r="F127" s="44"/>
      <c r="G127" s="17"/>
      <c r="H127" s="15" t="str">
        <f t="shared" si="5"/>
        <v/>
      </c>
      <c r="I127" s="39"/>
    </row>
    <row r="128" spans="2:9" hidden="1" outlineLevel="1" x14ac:dyDescent="0.25">
      <c r="B128" s="38">
        <f t="shared" si="4"/>
        <v>368</v>
      </c>
      <c r="C128" s="18"/>
      <c r="D128" s="44"/>
      <c r="E128" s="13"/>
      <c r="F128" s="44"/>
      <c r="G128" s="17"/>
      <c r="H128" s="15" t="str">
        <f t="shared" si="5"/>
        <v/>
      </c>
      <c r="I128" s="39"/>
    </row>
    <row r="129" spans="2:9" hidden="1" outlineLevel="1" x14ac:dyDescent="0.25">
      <c r="B129" s="38">
        <f t="shared" si="4"/>
        <v>369</v>
      </c>
      <c r="C129" s="18"/>
      <c r="D129" s="44"/>
      <c r="E129" s="13"/>
      <c r="F129" s="44"/>
      <c r="G129" s="17"/>
      <c r="H129" s="15" t="str">
        <f t="shared" si="5"/>
        <v/>
      </c>
      <c r="I129" s="39"/>
    </row>
    <row r="130" spans="2:9" hidden="1" outlineLevel="1" x14ac:dyDescent="0.25">
      <c r="B130" s="38">
        <f t="shared" si="4"/>
        <v>370</v>
      </c>
      <c r="C130" s="18"/>
      <c r="D130" s="44"/>
      <c r="E130" s="13"/>
      <c r="F130" s="44"/>
      <c r="G130" s="17"/>
      <c r="H130" s="15" t="str">
        <f t="shared" si="5"/>
        <v/>
      </c>
      <c r="I130" s="39"/>
    </row>
    <row r="131" spans="2:9" hidden="1" outlineLevel="1" x14ac:dyDescent="0.25">
      <c r="B131" s="38">
        <f t="shared" si="4"/>
        <v>371</v>
      </c>
      <c r="C131" s="18"/>
      <c r="D131" s="44"/>
      <c r="E131" s="13"/>
      <c r="F131" s="44"/>
      <c r="G131" s="17"/>
      <c r="H131" s="15" t="str">
        <f t="shared" si="5"/>
        <v/>
      </c>
      <c r="I131" s="39"/>
    </row>
    <row r="132" spans="2:9" hidden="1" outlineLevel="1" x14ac:dyDescent="0.25">
      <c r="B132" s="38">
        <f t="shared" si="4"/>
        <v>372</v>
      </c>
      <c r="C132" s="18"/>
      <c r="D132" s="44"/>
      <c r="E132" s="13"/>
      <c r="F132" s="44"/>
      <c r="G132" s="17"/>
      <c r="H132" s="15" t="str">
        <f t="shared" si="5"/>
        <v/>
      </c>
      <c r="I132" s="39"/>
    </row>
    <row r="133" spans="2:9" hidden="1" outlineLevel="1" x14ac:dyDescent="0.25">
      <c r="B133" s="38">
        <f t="shared" si="4"/>
        <v>373</v>
      </c>
      <c r="C133" s="18"/>
      <c r="D133" s="44"/>
      <c r="E133" s="13"/>
      <c r="F133" s="44"/>
      <c r="G133" s="17"/>
      <c r="H133" s="15" t="str">
        <f t="shared" si="5"/>
        <v/>
      </c>
      <c r="I133" s="39"/>
    </row>
    <row r="134" spans="2:9" hidden="1" outlineLevel="1" x14ac:dyDescent="0.25">
      <c r="B134" s="38">
        <f t="shared" si="4"/>
        <v>374</v>
      </c>
      <c r="C134" s="18"/>
      <c r="D134" s="44"/>
      <c r="E134" s="13"/>
      <c r="F134" s="44"/>
      <c r="G134" s="17"/>
      <c r="H134" s="15" t="str">
        <f t="shared" si="5"/>
        <v/>
      </c>
      <c r="I134" s="39"/>
    </row>
    <row r="135" spans="2:9" hidden="1" outlineLevel="1" x14ac:dyDescent="0.25">
      <c r="B135" s="38">
        <f t="shared" si="4"/>
        <v>375</v>
      </c>
      <c r="C135" s="18"/>
      <c r="D135" s="44"/>
      <c r="E135" s="13"/>
      <c r="F135" s="44"/>
      <c r="G135" s="17"/>
      <c r="H135" s="15" t="str">
        <f t="shared" si="5"/>
        <v/>
      </c>
      <c r="I135" s="39"/>
    </row>
    <row r="136" spans="2:9" hidden="1" outlineLevel="1" x14ac:dyDescent="0.25">
      <c r="B136" s="38">
        <f t="shared" si="4"/>
        <v>376</v>
      </c>
      <c r="C136" s="18"/>
      <c r="D136" s="44"/>
      <c r="E136" s="13"/>
      <c r="F136" s="44"/>
      <c r="G136" s="17"/>
      <c r="H136" s="15" t="str">
        <f t="shared" si="5"/>
        <v/>
      </c>
      <c r="I136" s="39"/>
    </row>
    <row r="137" spans="2:9" hidden="1" outlineLevel="1" x14ac:dyDescent="0.25">
      <c r="B137" s="38">
        <f t="shared" si="4"/>
        <v>377</v>
      </c>
      <c r="C137" s="18"/>
      <c r="D137" s="44"/>
      <c r="E137" s="13"/>
      <c r="F137" s="44"/>
      <c r="G137" s="17"/>
      <c r="H137" s="15" t="str">
        <f t="shared" si="5"/>
        <v/>
      </c>
      <c r="I137" s="39"/>
    </row>
    <row r="138" spans="2:9" hidden="1" outlineLevel="1" x14ac:dyDescent="0.25">
      <c r="B138" s="38">
        <f t="shared" si="4"/>
        <v>378</v>
      </c>
      <c r="C138" s="18"/>
      <c r="D138" s="44"/>
      <c r="E138" s="13"/>
      <c r="F138" s="44"/>
      <c r="G138" s="17"/>
      <c r="H138" s="15" t="str">
        <f t="shared" si="5"/>
        <v/>
      </c>
      <c r="I138" s="39"/>
    </row>
    <row r="139" spans="2:9" hidden="1" outlineLevel="1" x14ac:dyDescent="0.25">
      <c r="B139" s="38">
        <f t="shared" si="4"/>
        <v>379</v>
      </c>
      <c r="C139" s="18"/>
      <c r="D139" s="44"/>
      <c r="E139" s="13"/>
      <c r="F139" s="44"/>
      <c r="G139" s="17"/>
      <c r="H139" s="15" t="str">
        <f t="shared" ref="H139:H170" si="6">IF(OR(ISBLANK(C139),ISBLANK(G139)),"",F139*D139*G139)</f>
        <v/>
      </c>
      <c r="I139" s="39"/>
    </row>
    <row r="140" spans="2:9" hidden="1" outlineLevel="1" x14ac:dyDescent="0.25">
      <c r="B140" s="38">
        <f t="shared" si="4"/>
        <v>380</v>
      </c>
      <c r="C140" s="18"/>
      <c r="D140" s="44"/>
      <c r="E140" s="13"/>
      <c r="F140" s="44"/>
      <c r="G140" s="17"/>
      <c r="H140" s="15" t="str">
        <f t="shared" si="6"/>
        <v/>
      </c>
      <c r="I140" s="39"/>
    </row>
    <row r="141" spans="2:9" hidden="1" outlineLevel="1" x14ac:dyDescent="0.25">
      <c r="B141" s="38">
        <f t="shared" ref="B141:B210" si="7">B140+1</f>
        <v>381</v>
      </c>
      <c r="C141" s="18"/>
      <c r="D141" s="44"/>
      <c r="E141" s="13"/>
      <c r="F141" s="44"/>
      <c r="G141" s="17"/>
      <c r="H141" s="15" t="str">
        <f t="shared" si="6"/>
        <v/>
      </c>
      <c r="I141" s="39"/>
    </row>
    <row r="142" spans="2:9" hidden="1" outlineLevel="1" x14ac:dyDescent="0.25">
      <c r="B142" s="38">
        <f t="shared" si="7"/>
        <v>382</v>
      </c>
      <c r="C142" s="18"/>
      <c r="D142" s="44"/>
      <c r="E142" s="13"/>
      <c r="F142" s="44"/>
      <c r="G142" s="17"/>
      <c r="H142" s="15" t="str">
        <f t="shared" si="6"/>
        <v/>
      </c>
      <c r="I142" s="39"/>
    </row>
    <row r="143" spans="2:9" hidden="1" outlineLevel="1" x14ac:dyDescent="0.25">
      <c r="B143" s="38">
        <f t="shared" si="7"/>
        <v>383</v>
      </c>
      <c r="C143" s="18"/>
      <c r="D143" s="44"/>
      <c r="E143" s="13"/>
      <c r="F143" s="44"/>
      <c r="G143" s="17"/>
      <c r="H143" s="15" t="str">
        <f t="shared" si="6"/>
        <v/>
      </c>
      <c r="I143" s="39"/>
    </row>
    <row r="144" spans="2:9" hidden="1" outlineLevel="1" x14ac:dyDescent="0.25">
      <c r="B144" s="38">
        <f t="shared" si="7"/>
        <v>384</v>
      </c>
      <c r="C144" s="18"/>
      <c r="D144" s="44"/>
      <c r="E144" s="13"/>
      <c r="F144" s="44"/>
      <c r="G144" s="17"/>
      <c r="H144" s="15" t="str">
        <f t="shared" si="6"/>
        <v/>
      </c>
      <c r="I144" s="39"/>
    </row>
    <row r="145" spans="2:9" hidden="1" outlineLevel="1" x14ac:dyDescent="0.25">
      <c r="B145" s="38">
        <f t="shared" si="7"/>
        <v>385</v>
      </c>
      <c r="C145" s="18"/>
      <c r="D145" s="44"/>
      <c r="E145" s="13"/>
      <c r="F145" s="44"/>
      <c r="G145" s="17"/>
      <c r="H145" s="15" t="str">
        <f t="shared" si="6"/>
        <v/>
      </c>
      <c r="I145" s="39"/>
    </row>
    <row r="146" spans="2:9" hidden="1" outlineLevel="1" x14ac:dyDescent="0.25">
      <c r="B146" s="38">
        <f t="shared" si="7"/>
        <v>386</v>
      </c>
      <c r="C146" s="18"/>
      <c r="D146" s="44"/>
      <c r="E146" s="13"/>
      <c r="F146" s="44"/>
      <c r="G146" s="17"/>
      <c r="H146" s="15" t="str">
        <f t="shared" si="6"/>
        <v/>
      </c>
      <c r="I146" s="39"/>
    </row>
    <row r="147" spans="2:9" hidden="1" outlineLevel="1" x14ac:dyDescent="0.25">
      <c r="B147" s="38">
        <f t="shared" si="7"/>
        <v>387</v>
      </c>
      <c r="C147" s="18"/>
      <c r="D147" s="44"/>
      <c r="E147" s="13"/>
      <c r="F147" s="44"/>
      <c r="G147" s="17"/>
      <c r="H147" s="15" t="str">
        <f t="shared" si="6"/>
        <v/>
      </c>
      <c r="I147" s="39"/>
    </row>
    <row r="148" spans="2:9" hidden="1" outlineLevel="1" x14ac:dyDescent="0.25">
      <c r="B148" s="38">
        <f t="shared" si="7"/>
        <v>388</v>
      </c>
      <c r="C148" s="18"/>
      <c r="D148" s="44"/>
      <c r="E148" s="13"/>
      <c r="F148" s="44"/>
      <c r="G148" s="17"/>
      <c r="H148" s="15" t="str">
        <f t="shared" si="6"/>
        <v/>
      </c>
      <c r="I148" s="39"/>
    </row>
    <row r="149" spans="2:9" hidden="1" outlineLevel="1" x14ac:dyDescent="0.25">
      <c r="B149" s="38">
        <f t="shared" si="7"/>
        <v>389</v>
      </c>
      <c r="C149" s="18"/>
      <c r="D149" s="44"/>
      <c r="E149" s="13"/>
      <c r="F149" s="44"/>
      <c r="G149" s="17"/>
      <c r="H149" s="15" t="str">
        <f t="shared" si="6"/>
        <v/>
      </c>
      <c r="I149" s="39"/>
    </row>
    <row r="150" spans="2:9" hidden="1" outlineLevel="1" x14ac:dyDescent="0.25">
      <c r="B150" s="38">
        <f t="shared" si="7"/>
        <v>390</v>
      </c>
      <c r="C150" s="18"/>
      <c r="D150" s="44"/>
      <c r="E150" s="13"/>
      <c r="F150" s="44"/>
      <c r="G150" s="17"/>
      <c r="H150" s="15" t="str">
        <f t="shared" si="6"/>
        <v/>
      </c>
      <c r="I150" s="39"/>
    </row>
    <row r="151" spans="2:9" hidden="1" outlineLevel="1" x14ac:dyDescent="0.25">
      <c r="B151" s="38">
        <f t="shared" ref="B151:B173" si="8">B150+1</f>
        <v>391</v>
      </c>
      <c r="C151" s="18"/>
      <c r="D151" s="44"/>
      <c r="E151" s="13"/>
      <c r="F151" s="44"/>
      <c r="G151" s="17"/>
      <c r="H151" s="15" t="str">
        <f t="shared" si="6"/>
        <v/>
      </c>
      <c r="I151" s="39"/>
    </row>
    <row r="152" spans="2:9" hidden="1" outlineLevel="1" x14ac:dyDescent="0.25">
      <c r="B152" s="38">
        <f t="shared" si="8"/>
        <v>392</v>
      </c>
      <c r="C152" s="18"/>
      <c r="D152" s="44"/>
      <c r="E152" s="13"/>
      <c r="F152" s="44"/>
      <c r="G152" s="17"/>
      <c r="H152" s="15" t="str">
        <f t="shared" si="6"/>
        <v/>
      </c>
      <c r="I152" s="39"/>
    </row>
    <row r="153" spans="2:9" hidden="1" outlineLevel="1" x14ac:dyDescent="0.25">
      <c r="B153" s="38">
        <f t="shared" si="8"/>
        <v>393</v>
      </c>
      <c r="C153" s="18"/>
      <c r="D153" s="44"/>
      <c r="E153" s="13"/>
      <c r="F153" s="44"/>
      <c r="G153" s="17"/>
      <c r="H153" s="15" t="str">
        <f t="shared" si="6"/>
        <v/>
      </c>
      <c r="I153" s="39"/>
    </row>
    <row r="154" spans="2:9" hidden="1" outlineLevel="1" x14ac:dyDescent="0.25">
      <c r="B154" s="38">
        <f t="shared" si="8"/>
        <v>394</v>
      </c>
      <c r="C154" s="18"/>
      <c r="D154" s="44"/>
      <c r="E154" s="13"/>
      <c r="F154" s="44"/>
      <c r="G154" s="17"/>
      <c r="H154" s="15" t="str">
        <f t="shared" si="6"/>
        <v/>
      </c>
      <c r="I154" s="39"/>
    </row>
    <row r="155" spans="2:9" hidden="1" outlineLevel="1" x14ac:dyDescent="0.25">
      <c r="B155" s="38">
        <f t="shared" si="8"/>
        <v>395</v>
      </c>
      <c r="C155" s="18"/>
      <c r="D155" s="44"/>
      <c r="E155" s="13"/>
      <c r="F155" s="44"/>
      <c r="G155" s="17"/>
      <c r="H155" s="15" t="str">
        <f t="shared" si="6"/>
        <v/>
      </c>
      <c r="I155" s="39"/>
    </row>
    <row r="156" spans="2:9" hidden="1" outlineLevel="1" x14ac:dyDescent="0.25">
      <c r="B156" s="38">
        <f t="shared" si="8"/>
        <v>396</v>
      </c>
      <c r="C156" s="18"/>
      <c r="D156" s="44"/>
      <c r="E156" s="13"/>
      <c r="F156" s="44"/>
      <c r="G156" s="17"/>
      <c r="H156" s="15" t="str">
        <f t="shared" si="6"/>
        <v/>
      </c>
      <c r="I156" s="39"/>
    </row>
    <row r="157" spans="2:9" hidden="1" outlineLevel="1" x14ac:dyDescent="0.25">
      <c r="B157" s="38">
        <f t="shared" si="8"/>
        <v>397</v>
      </c>
      <c r="C157" s="18"/>
      <c r="D157" s="44"/>
      <c r="E157" s="13"/>
      <c r="F157" s="44"/>
      <c r="G157" s="17"/>
      <c r="H157" s="15" t="str">
        <f t="shared" si="6"/>
        <v/>
      </c>
      <c r="I157" s="39"/>
    </row>
    <row r="158" spans="2:9" hidden="1" outlineLevel="1" x14ac:dyDescent="0.25">
      <c r="B158" s="38">
        <f t="shared" si="8"/>
        <v>398</v>
      </c>
      <c r="C158" s="18"/>
      <c r="D158" s="44"/>
      <c r="E158" s="13"/>
      <c r="F158" s="44"/>
      <c r="G158" s="17"/>
      <c r="H158" s="15" t="str">
        <f t="shared" si="6"/>
        <v/>
      </c>
      <c r="I158" s="39"/>
    </row>
    <row r="159" spans="2:9" hidden="1" outlineLevel="1" x14ac:dyDescent="0.25">
      <c r="B159" s="38">
        <f t="shared" si="8"/>
        <v>399</v>
      </c>
      <c r="C159" s="18"/>
      <c r="D159" s="44"/>
      <c r="E159" s="13"/>
      <c r="F159" s="44"/>
      <c r="G159" s="17"/>
      <c r="H159" s="15" t="str">
        <f t="shared" si="6"/>
        <v/>
      </c>
      <c r="I159" s="39"/>
    </row>
    <row r="160" spans="2:9" hidden="1" outlineLevel="1" x14ac:dyDescent="0.25">
      <c r="B160" s="38">
        <f t="shared" si="8"/>
        <v>400</v>
      </c>
      <c r="C160" s="18"/>
      <c r="D160" s="44"/>
      <c r="E160" s="13"/>
      <c r="F160" s="44"/>
      <c r="G160" s="17"/>
      <c r="H160" s="15" t="str">
        <f t="shared" si="6"/>
        <v/>
      </c>
      <c r="I160" s="39"/>
    </row>
    <row r="161" spans="2:9" hidden="1" outlineLevel="1" x14ac:dyDescent="0.25">
      <c r="B161" s="38">
        <f t="shared" si="8"/>
        <v>401</v>
      </c>
      <c r="C161" s="18"/>
      <c r="D161" s="44"/>
      <c r="E161" s="13"/>
      <c r="F161" s="44"/>
      <c r="G161" s="17"/>
      <c r="H161" s="15" t="str">
        <f t="shared" si="6"/>
        <v/>
      </c>
      <c r="I161" s="39"/>
    </row>
    <row r="162" spans="2:9" hidden="1" outlineLevel="1" x14ac:dyDescent="0.25">
      <c r="B162" s="38">
        <f t="shared" si="8"/>
        <v>402</v>
      </c>
      <c r="C162" s="18"/>
      <c r="D162" s="44"/>
      <c r="E162" s="13"/>
      <c r="F162" s="44"/>
      <c r="G162" s="17"/>
      <c r="H162" s="15" t="str">
        <f t="shared" si="6"/>
        <v/>
      </c>
      <c r="I162" s="39"/>
    </row>
    <row r="163" spans="2:9" hidden="1" outlineLevel="1" x14ac:dyDescent="0.25">
      <c r="B163" s="38">
        <f t="shared" si="8"/>
        <v>403</v>
      </c>
      <c r="C163" s="18"/>
      <c r="D163" s="44"/>
      <c r="E163" s="13"/>
      <c r="F163" s="44"/>
      <c r="G163" s="17"/>
      <c r="H163" s="15" t="str">
        <f t="shared" si="6"/>
        <v/>
      </c>
      <c r="I163" s="39"/>
    </row>
    <row r="164" spans="2:9" hidden="1" outlineLevel="1" x14ac:dyDescent="0.25">
      <c r="B164" s="38">
        <f t="shared" si="8"/>
        <v>404</v>
      </c>
      <c r="C164" s="18"/>
      <c r="D164" s="44"/>
      <c r="E164" s="13"/>
      <c r="F164" s="44"/>
      <c r="G164" s="17"/>
      <c r="H164" s="15" t="str">
        <f t="shared" si="6"/>
        <v/>
      </c>
      <c r="I164" s="39"/>
    </row>
    <row r="165" spans="2:9" hidden="1" outlineLevel="1" x14ac:dyDescent="0.25">
      <c r="B165" s="38">
        <f t="shared" si="8"/>
        <v>405</v>
      </c>
      <c r="C165" s="18"/>
      <c r="D165" s="44"/>
      <c r="E165" s="13"/>
      <c r="F165" s="44"/>
      <c r="G165" s="17"/>
      <c r="H165" s="15" t="str">
        <f t="shared" si="6"/>
        <v/>
      </c>
      <c r="I165" s="39"/>
    </row>
    <row r="166" spans="2:9" hidden="1" outlineLevel="1" x14ac:dyDescent="0.25">
      <c r="B166" s="38">
        <f t="shared" si="8"/>
        <v>406</v>
      </c>
      <c r="C166" s="18"/>
      <c r="D166" s="44"/>
      <c r="E166" s="13"/>
      <c r="F166" s="44"/>
      <c r="G166" s="17"/>
      <c r="H166" s="15" t="str">
        <f t="shared" si="6"/>
        <v/>
      </c>
      <c r="I166" s="39"/>
    </row>
    <row r="167" spans="2:9" hidden="1" outlineLevel="1" x14ac:dyDescent="0.25">
      <c r="B167" s="38">
        <f t="shared" si="8"/>
        <v>407</v>
      </c>
      <c r="C167" s="18"/>
      <c r="D167" s="44"/>
      <c r="E167" s="13"/>
      <c r="F167" s="44"/>
      <c r="G167" s="17"/>
      <c r="H167" s="15" t="str">
        <f t="shared" si="6"/>
        <v/>
      </c>
      <c r="I167" s="39"/>
    </row>
    <row r="168" spans="2:9" hidden="1" outlineLevel="1" x14ac:dyDescent="0.25">
      <c r="B168" s="38">
        <f t="shared" si="8"/>
        <v>408</v>
      </c>
      <c r="C168" s="18"/>
      <c r="D168" s="44"/>
      <c r="E168" s="13"/>
      <c r="F168" s="44"/>
      <c r="G168" s="17"/>
      <c r="H168" s="15" t="str">
        <f t="shared" si="6"/>
        <v/>
      </c>
      <c r="I168" s="39"/>
    </row>
    <row r="169" spans="2:9" hidden="1" outlineLevel="1" x14ac:dyDescent="0.25">
      <c r="B169" s="38">
        <f t="shared" si="8"/>
        <v>409</v>
      </c>
      <c r="C169" s="18"/>
      <c r="D169" s="44"/>
      <c r="E169" s="13"/>
      <c r="F169" s="44"/>
      <c r="G169" s="17"/>
      <c r="H169" s="15" t="str">
        <f t="shared" si="6"/>
        <v/>
      </c>
      <c r="I169" s="39"/>
    </row>
    <row r="170" spans="2:9" hidden="1" outlineLevel="1" x14ac:dyDescent="0.25">
      <c r="B170" s="38">
        <f t="shared" si="8"/>
        <v>410</v>
      </c>
      <c r="C170" s="18"/>
      <c r="D170" s="44"/>
      <c r="E170" s="13"/>
      <c r="F170" s="44"/>
      <c r="G170" s="17"/>
      <c r="H170" s="15" t="str">
        <f t="shared" si="6"/>
        <v/>
      </c>
      <c r="I170" s="39"/>
    </row>
    <row r="171" spans="2:9" hidden="1" outlineLevel="1" x14ac:dyDescent="0.25">
      <c r="B171" s="38">
        <f t="shared" si="8"/>
        <v>411</v>
      </c>
      <c r="C171" s="18"/>
      <c r="D171" s="44"/>
      <c r="E171" s="13"/>
      <c r="F171" s="44"/>
      <c r="G171" s="17"/>
      <c r="H171" s="15" t="str">
        <f t="shared" ref="H171:H202" si="9">IF(OR(ISBLANK(C171),ISBLANK(G171)),"",F171*D171*G171)</f>
        <v/>
      </c>
      <c r="I171" s="39"/>
    </row>
    <row r="172" spans="2:9" hidden="1" outlineLevel="1" x14ac:dyDescent="0.25">
      <c r="B172" s="38">
        <f t="shared" si="8"/>
        <v>412</v>
      </c>
      <c r="C172" s="18"/>
      <c r="D172" s="44"/>
      <c r="E172" s="13"/>
      <c r="F172" s="44"/>
      <c r="G172" s="17"/>
      <c r="H172" s="15" t="str">
        <f t="shared" si="9"/>
        <v/>
      </c>
      <c r="I172" s="39"/>
    </row>
    <row r="173" spans="2:9" hidden="1" outlineLevel="1" x14ac:dyDescent="0.25">
      <c r="B173" s="38">
        <f t="shared" si="8"/>
        <v>413</v>
      </c>
      <c r="C173" s="18"/>
      <c r="D173" s="44"/>
      <c r="E173" s="13"/>
      <c r="F173" s="44"/>
      <c r="G173" s="17"/>
      <c r="H173" s="15" t="str">
        <f t="shared" si="9"/>
        <v/>
      </c>
      <c r="I173" s="39"/>
    </row>
    <row r="174" spans="2:9" hidden="1" outlineLevel="1" x14ac:dyDescent="0.25">
      <c r="B174" s="38">
        <f t="shared" si="7"/>
        <v>414</v>
      </c>
      <c r="C174" s="18"/>
      <c r="D174" s="44"/>
      <c r="E174" s="13"/>
      <c r="F174" s="44"/>
      <c r="G174" s="17"/>
      <c r="H174" s="15" t="str">
        <f t="shared" si="9"/>
        <v/>
      </c>
      <c r="I174" s="39"/>
    </row>
    <row r="175" spans="2:9" hidden="1" outlineLevel="1" x14ac:dyDescent="0.25">
      <c r="B175" s="38">
        <f t="shared" si="7"/>
        <v>415</v>
      </c>
      <c r="C175" s="18"/>
      <c r="D175" s="44"/>
      <c r="E175" s="13"/>
      <c r="F175" s="44"/>
      <c r="G175" s="17"/>
      <c r="H175" s="15" t="str">
        <f t="shared" si="9"/>
        <v/>
      </c>
      <c r="I175" s="39"/>
    </row>
    <row r="176" spans="2:9" hidden="1" outlineLevel="1" x14ac:dyDescent="0.25">
      <c r="B176" s="38">
        <f t="shared" si="7"/>
        <v>416</v>
      </c>
      <c r="C176" s="18"/>
      <c r="D176" s="44"/>
      <c r="E176" s="13"/>
      <c r="F176" s="44"/>
      <c r="G176" s="17"/>
      <c r="H176" s="15" t="str">
        <f t="shared" si="9"/>
        <v/>
      </c>
      <c r="I176" s="39"/>
    </row>
    <row r="177" spans="2:9" hidden="1" outlineLevel="1" x14ac:dyDescent="0.25">
      <c r="B177" s="38">
        <f t="shared" si="7"/>
        <v>417</v>
      </c>
      <c r="C177" s="18"/>
      <c r="D177" s="44"/>
      <c r="E177" s="13"/>
      <c r="F177" s="44"/>
      <c r="G177" s="17"/>
      <c r="H177" s="15" t="str">
        <f t="shared" si="9"/>
        <v/>
      </c>
      <c r="I177" s="39"/>
    </row>
    <row r="178" spans="2:9" hidden="1" outlineLevel="1" x14ac:dyDescent="0.25">
      <c r="B178" s="38">
        <f t="shared" si="7"/>
        <v>418</v>
      </c>
      <c r="C178" s="18"/>
      <c r="D178" s="44"/>
      <c r="E178" s="13"/>
      <c r="F178" s="44"/>
      <c r="G178" s="17"/>
      <c r="H178" s="15" t="str">
        <f t="shared" si="9"/>
        <v/>
      </c>
      <c r="I178" s="39"/>
    </row>
    <row r="179" spans="2:9" hidden="1" outlineLevel="1" x14ac:dyDescent="0.25">
      <c r="B179" s="38">
        <f t="shared" si="7"/>
        <v>419</v>
      </c>
      <c r="C179" s="18"/>
      <c r="D179" s="44"/>
      <c r="E179" s="13"/>
      <c r="F179" s="44"/>
      <c r="G179" s="17"/>
      <c r="H179" s="15" t="str">
        <f t="shared" si="9"/>
        <v/>
      </c>
      <c r="I179" s="39"/>
    </row>
    <row r="180" spans="2:9" hidden="1" outlineLevel="1" x14ac:dyDescent="0.25">
      <c r="B180" s="38">
        <f t="shared" si="7"/>
        <v>420</v>
      </c>
      <c r="C180" s="18"/>
      <c r="D180" s="44"/>
      <c r="E180" s="13"/>
      <c r="F180" s="44"/>
      <c r="G180" s="17"/>
      <c r="H180" s="15" t="str">
        <f t="shared" si="9"/>
        <v/>
      </c>
      <c r="I180" s="39"/>
    </row>
    <row r="181" spans="2:9" hidden="1" outlineLevel="1" x14ac:dyDescent="0.25">
      <c r="B181" s="38">
        <f t="shared" si="7"/>
        <v>421</v>
      </c>
      <c r="C181" s="18"/>
      <c r="D181" s="44"/>
      <c r="E181" s="13"/>
      <c r="F181" s="44"/>
      <c r="G181" s="17"/>
      <c r="H181" s="15" t="str">
        <f t="shared" si="9"/>
        <v/>
      </c>
      <c r="I181" s="39"/>
    </row>
    <row r="182" spans="2:9" hidden="1" outlineLevel="1" x14ac:dyDescent="0.25">
      <c r="B182" s="38">
        <f t="shared" si="7"/>
        <v>422</v>
      </c>
      <c r="C182" s="18"/>
      <c r="D182" s="44"/>
      <c r="E182" s="13"/>
      <c r="F182" s="44"/>
      <c r="G182" s="17"/>
      <c r="H182" s="15" t="str">
        <f t="shared" si="9"/>
        <v/>
      </c>
      <c r="I182" s="39"/>
    </row>
    <row r="183" spans="2:9" hidden="1" outlineLevel="1" x14ac:dyDescent="0.25">
      <c r="B183" s="38">
        <f t="shared" si="7"/>
        <v>423</v>
      </c>
      <c r="C183" s="18"/>
      <c r="D183" s="44"/>
      <c r="E183" s="13"/>
      <c r="F183" s="44"/>
      <c r="G183" s="17"/>
      <c r="H183" s="15" t="str">
        <f t="shared" si="9"/>
        <v/>
      </c>
      <c r="I183" s="39"/>
    </row>
    <row r="184" spans="2:9" hidden="1" outlineLevel="1" x14ac:dyDescent="0.25">
      <c r="B184" s="38">
        <f t="shared" si="7"/>
        <v>424</v>
      </c>
      <c r="C184" s="18"/>
      <c r="D184" s="44"/>
      <c r="E184" s="13"/>
      <c r="F184" s="44"/>
      <c r="G184" s="17"/>
      <c r="H184" s="15" t="str">
        <f t="shared" si="9"/>
        <v/>
      </c>
      <c r="I184" s="39"/>
    </row>
    <row r="185" spans="2:9" hidden="1" outlineLevel="1" x14ac:dyDescent="0.25">
      <c r="B185" s="38">
        <f t="shared" si="7"/>
        <v>425</v>
      </c>
      <c r="C185" s="18"/>
      <c r="D185" s="44"/>
      <c r="E185" s="13"/>
      <c r="F185" s="44"/>
      <c r="G185" s="17"/>
      <c r="H185" s="15" t="str">
        <f t="shared" si="9"/>
        <v/>
      </c>
      <c r="I185" s="39"/>
    </row>
    <row r="186" spans="2:9" hidden="1" outlineLevel="1" x14ac:dyDescent="0.25">
      <c r="B186" s="38">
        <f t="shared" si="7"/>
        <v>426</v>
      </c>
      <c r="C186" s="18"/>
      <c r="D186" s="44"/>
      <c r="E186" s="13"/>
      <c r="F186" s="44"/>
      <c r="G186" s="17"/>
      <c r="H186" s="15" t="str">
        <f t="shared" si="9"/>
        <v/>
      </c>
      <c r="I186" s="39"/>
    </row>
    <row r="187" spans="2:9" hidden="1" outlineLevel="1" x14ac:dyDescent="0.25">
      <c r="B187" s="38">
        <f t="shared" si="7"/>
        <v>427</v>
      </c>
      <c r="C187" s="18"/>
      <c r="D187" s="44"/>
      <c r="E187" s="13"/>
      <c r="F187" s="44"/>
      <c r="G187" s="17"/>
      <c r="H187" s="15" t="str">
        <f t="shared" si="9"/>
        <v/>
      </c>
      <c r="I187" s="39"/>
    </row>
    <row r="188" spans="2:9" hidden="1" outlineLevel="1" x14ac:dyDescent="0.25">
      <c r="B188" s="38">
        <f t="shared" si="7"/>
        <v>428</v>
      </c>
      <c r="C188" s="18"/>
      <c r="D188" s="44"/>
      <c r="E188" s="13"/>
      <c r="F188" s="44"/>
      <c r="G188" s="17"/>
      <c r="H188" s="15" t="str">
        <f t="shared" si="9"/>
        <v/>
      </c>
      <c r="I188" s="39"/>
    </row>
    <row r="189" spans="2:9" hidden="1" outlineLevel="1" x14ac:dyDescent="0.25">
      <c r="B189" s="38">
        <f t="shared" si="7"/>
        <v>429</v>
      </c>
      <c r="C189" s="18"/>
      <c r="D189" s="44"/>
      <c r="E189" s="13"/>
      <c r="F189" s="44"/>
      <c r="G189" s="17"/>
      <c r="H189" s="15" t="str">
        <f t="shared" si="9"/>
        <v/>
      </c>
      <c r="I189" s="39"/>
    </row>
    <row r="190" spans="2:9" hidden="1" outlineLevel="1" x14ac:dyDescent="0.25">
      <c r="B190" s="38">
        <f t="shared" si="7"/>
        <v>430</v>
      </c>
      <c r="C190" s="18"/>
      <c r="D190" s="44"/>
      <c r="E190" s="13"/>
      <c r="F190" s="44"/>
      <c r="G190" s="17"/>
      <c r="H190" s="15" t="str">
        <f t="shared" si="9"/>
        <v/>
      </c>
      <c r="I190" s="39"/>
    </row>
    <row r="191" spans="2:9" hidden="1" outlineLevel="1" x14ac:dyDescent="0.25">
      <c r="B191" s="38">
        <f t="shared" si="7"/>
        <v>431</v>
      </c>
      <c r="C191" s="18"/>
      <c r="D191" s="44"/>
      <c r="E191" s="13"/>
      <c r="F191" s="44"/>
      <c r="G191" s="17"/>
      <c r="H191" s="15" t="str">
        <f t="shared" si="9"/>
        <v/>
      </c>
      <c r="I191" s="39"/>
    </row>
    <row r="192" spans="2:9" hidden="1" outlineLevel="1" x14ac:dyDescent="0.25">
      <c r="B192" s="38">
        <f t="shared" si="7"/>
        <v>432</v>
      </c>
      <c r="C192" s="18"/>
      <c r="D192" s="44"/>
      <c r="E192" s="13"/>
      <c r="F192" s="44"/>
      <c r="G192" s="17"/>
      <c r="H192" s="15" t="str">
        <f t="shared" si="9"/>
        <v/>
      </c>
      <c r="I192" s="39"/>
    </row>
    <row r="193" spans="2:9" hidden="1" outlineLevel="1" x14ac:dyDescent="0.25">
      <c r="B193" s="38">
        <f t="shared" si="7"/>
        <v>433</v>
      </c>
      <c r="C193" s="18"/>
      <c r="D193" s="44"/>
      <c r="E193" s="13"/>
      <c r="F193" s="44"/>
      <c r="G193" s="17"/>
      <c r="H193" s="15" t="str">
        <f t="shared" si="9"/>
        <v/>
      </c>
      <c r="I193" s="39"/>
    </row>
    <row r="194" spans="2:9" hidden="1" outlineLevel="1" x14ac:dyDescent="0.25">
      <c r="B194" s="38">
        <f t="shared" si="7"/>
        <v>434</v>
      </c>
      <c r="C194" s="18"/>
      <c r="D194" s="44"/>
      <c r="E194" s="13"/>
      <c r="F194" s="44"/>
      <c r="G194" s="17"/>
      <c r="H194" s="15" t="str">
        <f t="shared" si="9"/>
        <v/>
      </c>
      <c r="I194" s="39"/>
    </row>
    <row r="195" spans="2:9" hidden="1" outlineLevel="1" x14ac:dyDescent="0.25">
      <c r="B195" s="38">
        <f t="shared" si="7"/>
        <v>435</v>
      </c>
      <c r="C195" s="18"/>
      <c r="D195" s="44"/>
      <c r="E195" s="13"/>
      <c r="F195" s="44"/>
      <c r="G195" s="17"/>
      <c r="H195" s="15" t="str">
        <f t="shared" si="9"/>
        <v/>
      </c>
      <c r="I195" s="39"/>
    </row>
    <row r="196" spans="2:9" hidden="1" outlineLevel="1" x14ac:dyDescent="0.25">
      <c r="B196" s="38">
        <f t="shared" si="7"/>
        <v>436</v>
      </c>
      <c r="C196" s="40"/>
      <c r="D196" s="44"/>
      <c r="E196" s="13"/>
      <c r="F196" s="44"/>
      <c r="G196" s="17"/>
      <c r="H196" s="15" t="str">
        <f t="shared" si="9"/>
        <v/>
      </c>
      <c r="I196" s="39"/>
    </row>
    <row r="197" spans="2:9" hidden="1" outlineLevel="1" x14ac:dyDescent="0.25">
      <c r="B197" s="38">
        <f t="shared" si="7"/>
        <v>437</v>
      </c>
      <c r="C197" s="40"/>
      <c r="D197" s="44"/>
      <c r="E197" s="13"/>
      <c r="F197" s="44"/>
      <c r="G197" s="17"/>
      <c r="H197" s="15" t="str">
        <f t="shared" si="9"/>
        <v/>
      </c>
      <c r="I197" s="39"/>
    </row>
    <row r="198" spans="2:9" hidden="1" outlineLevel="1" x14ac:dyDescent="0.25">
      <c r="B198" s="38">
        <f t="shared" si="7"/>
        <v>438</v>
      </c>
      <c r="C198" s="40"/>
      <c r="D198" s="44"/>
      <c r="E198" s="13"/>
      <c r="F198" s="44"/>
      <c r="G198" s="17"/>
      <c r="H198" s="15" t="str">
        <f t="shared" si="9"/>
        <v/>
      </c>
      <c r="I198" s="39"/>
    </row>
    <row r="199" spans="2:9" hidden="1" outlineLevel="1" x14ac:dyDescent="0.25">
      <c r="B199" s="38">
        <f t="shared" si="7"/>
        <v>439</v>
      </c>
      <c r="C199" s="40"/>
      <c r="D199" s="44"/>
      <c r="E199" s="13"/>
      <c r="F199" s="44"/>
      <c r="G199" s="17"/>
      <c r="H199" s="15" t="str">
        <f t="shared" si="9"/>
        <v/>
      </c>
      <c r="I199" s="39"/>
    </row>
    <row r="200" spans="2:9" hidden="1" outlineLevel="1" x14ac:dyDescent="0.25">
      <c r="B200" s="38">
        <f t="shared" si="7"/>
        <v>440</v>
      </c>
      <c r="C200" s="40"/>
      <c r="D200" s="44"/>
      <c r="E200" s="13"/>
      <c r="F200" s="44"/>
      <c r="G200" s="17"/>
      <c r="H200" s="15" t="str">
        <f t="shared" si="9"/>
        <v/>
      </c>
      <c r="I200" s="39"/>
    </row>
    <row r="201" spans="2:9" hidden="1" outlineLevel="1" x14ac:dyDescent="0.25">
      <c r="B201" s="38">
        <f t="shared" si="7"/>
        <v>441</v>
      </c>
      <c r="C201" s="18"/>
      <c r="D201" s="44"/>
      <c r="E201" s="13"/>
      <c r="F201" s="44"/>
      <c r="G201" s="17"/>
      <c r="H201" s="15" t="str">
        <f t="shared" si="9"/>
        <v/>
      </c>
      <c r="I201" s="39"/>
    </row>
    <row r="202" spans="2:9" hidden="1" outlineLevel="1" x14ac:dyDescent="0.25">
      <c r="B202" s="38">
        <f t="shared" si="7"/>
        <v>442</v>
      </c>
      <c r="C202" s="18"/>
      <c r="D202" s="44"/>
      <c r="E202" s="13"/>
      <c r="F202" s="44"/>
      <c r="G202" s="17"/>
      <c r="H202" s="15" t="str">
        <f t="shared" si="9"/>
        <v/>
      </c>
      <c r="I202" s="39"/>
    </row>
    <row r="203" spans="2:9" hidden="1" outlineLevel="1" x14ac:dyDescent="0.25">
      <c r="B203" s="38">
        <f t="shared" si="7"/>
        <v>443</v>
      </c>
      <c r="C203" s="18"/>
      <c r="D203" s="44"/>
      <c r="E203" s="13"/>
      <c r="F203" s="44"/>
      <c r="G203" s="17"/>
      <c r="H203" s="15" t="str">
        <f t="shared" ref="H203:H210" si="10">IF(OR(ISBLANK(C203),ISBLANK(G203)),"",F203*D203*G203)</f>
        <v/>
      </c>
      <c r="I203" s="39"/>
    </row>
    <row r="204" spans="2:9" hidden="1" outlineLevel="1" x14ac:dyDescent="0.25">
      <c r="B204" s="38">
        <f t="shared" si="7"/>
        <v>444</v>
      </c>
      <c r="C204" s="18"/>
      <c r="D204" s="44"/>
      <c r="E204" s="13"/>
      <c r="F204" s="44"/>
      <c r="G204" s="17"/>
      <c r="H204" s="15" t="str">
        <f t="shared" si="10"/>
        <v/>
      </c>
      <c r="I204" s="39"/>
    </row>
    <row r="205" spans="2:9" hidden="1" outlineLevel="1" x14ac:dyDescent="0.25">
      <c r="B205" s="38">
        <f t="shared" si="7"/>
        <v>445</v>
      </c>
      <c r="C205" s="18"/>
      <c r="D205" s="44"/>
      <c r="E205" s="13"/>
      <c r="F205" s="44"/>
      <c r="G205" s="17"/>
      <c r="H205" s="15" t="str">
        <f t="shared" si="10"/>
        <v/>
      </c>
      <c r="I205" s="39"/>
    </row>
    <row r="206" spans="2:9" hidden="1" outlineLevel="1" x14ac:dyDescent="0.25">
      <c r="B206" s="38">
        <f t="shared" si="7"/>
        <v>446</v>
      </c>
      <c r="C206" s="18"/>
      <c r="D206" s="44"/>
      <c r="E206" s="13"/>
      <c r="F206" s="44"/>
      <c r="G206" s="17"/>
      <c r="H206" s="15" t="str">
        <f t="shared" si="10"/>
        <v/>
      </c>
      <c r="I206" s="39"/>
    </row>
    <row r="207" spans="2:9" hidden="1" outlineLevel="1" x14ac:dyDescent="0.25">
      <c r="B207" s="38">
        <f t="shared" si="7"/>
        <v>447</v>
      </c>
      <c r="C207" s="18"/>
      <c r="D207" s="44"/>
      <c r="E207" s="13"/>
      <c r="F207" s="44"/>
      <c r="G207" s="17"/>
      <c r="H207" s="15" t="str">
        <f t="shared" si="10"/>
        <v/>
      </c>
      <c r="I207" s="39"/>
    </row>
    <row r="208" spans="2:9" hidden="1" outlineLevel="1" x14ac:dyDescent="0.25">
      <c r="B208" s="38">
        <f t="shared" si="7"/>
        <v>448</v>
      </c>
      <c r="C208" s="18"/>
      <c r="D208" s="44"/>
      <c r="E208" s="13"/>
      <c r="F208" s="44"/>
      <c r="G208" s="17"/>
      <c r="H208" s="15" t="str">
        <f t="shared" si="10"/>
        <v/>
      </c>
      <c r="I208" s="39"/>
    </row>
    <row r="209" spans="2:9" hidden="1" outlineLevel="1" x14ac:dyDescent="0.25">
      <c r="B209" s="38">
        <f t="shared" si="7"/>
        <v>449</v>
      </c>
      <c r="C209" s="18"/>
      <c r="D209" s="44"/>
      <c r="E209" s="13"/>
      <c r="F209" s="44"/>
      <c r="G209" s="17"/>
      <c r="H209" s="15" t="str">
        <f t="shared" si="10"/>
        <v/>
      </c>
      <c r="I209" s="39"/>
    </row>
    <row r="210" spans="2:9" hidden="1" outlineLevel="1" x14ac:dyDescent="0.25">
      <c r="B210" s="38">
        <f t="shared" si="7"/>
        <v>450</v>
      </c>
      <c r="C210" s="18"/>
      <c r="D210" s="44"/>
      <c r="E210" s="13"/>
      <c r="F210" s="44"/>
      <c r="G210" s="17"/>
      <c r="H210" s="15" t="str">
        <f t="shared" si="10"/>
        <v/>
      </c>
      <c r="I210" s="39"/>
    </row>
    <row r="211" spans="2:9" ht="20.100000000000001" customHeight="1" collapsed="1" x14ac:dyDescent="0.25">
      <c r="B211" s="229" t="s">
        <v>56</v>
      </c>
      <c r="C211" s="229"/>
      <c r="D211" s="229"/>
      <c r="E211" s="229"/>
      <c r="F211" s="229"/>
      <c r="G211" s="229"/>
      <c r="H211" s="41">
        <f>SUM(H11:H210)-H213</f>
        <v>0</v>
      </c>
      <c r="I211" s="230"/>
    </row>
    <row r="212" spans="2:9" ht="20.100000000000001" customHeight="1" x14ac:dyDescent="0.25">
      <c r="B212" s="228" t="s">
        <v>55</v>
      </c>
      <c r="C212" s="228"/>
      <c r="D212" s="228"/>
      <c r="E212" s="228"/>
      <c r="F212" s="228"/>
      <c r="G212" s="228"/>
      <c r="H212" s="46">
        <f>SUM(H211,H8)</f>
        <v>0</v>
      </c>
      <c r="I212" s="231"/>
    </row>
    <row r="213" spans="2:9" ht="21.95" customHeight="1" x14ac:dyDescent="0.25">
      <c r="B213" s="229" t="s">
        <v>54</v>
      </c>
      <c r="C213" s="229"/>
      <c r="D213" s="229"/>
      <c r="E213" s="229"/>
      <c r="F213" s="229"/>
      <c r="G213" s="229"/>
      <c r="H213" s="41">
        <f>SUMIFS($H$11:$H$210,$I$11:$I$210,"Outras receitas geradas pelo projeto")+SUMIFS($H$11:$H$210,$I$11:$I$210,"Bilheteria")</f>
        <v>0</v>
      </c>
      <c r="I213" s="232"/>
    </row>
    <row r="214" spans="2:9" ht="26.25" customHeight="1" x14ac:dyDescent="0.25">
      <c r="B214" s="234" t="s">
        <v>57</v>
      </c>
      <c r="C214" s="234"/>
      <c r="D214" s="73"/>
      <c r="E214" s="236"/>
      <c r="F214" s="237"/>
      <c r="G214" s="237"/>
      <c r="H214" s="237"/>
      <c r="I214" s="238"/>
    </row>
    <row r="215" spans="2:9" ht="26.25" customHeight="1" x14ac:dyDescent="0.25">
      <c r="B215" s="234" t="s">
        <v>35</v>
      </c>
      <c r="C215" s="234"/>
      <c r="D215" s="234"/>
      <c r="E215" s="234"/>
      <c r="F215" s="168"/>
      <c r="G215" s="168"/>
      <c r="H215" s="168"/>
      <c r="I215" s="168"/>
    </row>
    <row r="216" spans="2:9" ht="32.25" customHeight="1" x14ac:dyDescent="0.25">
      <c r="B216" s="235"/>
      <c r="C216" s="235"/>
      <c r="D216" s="235"/>
      <c r="E216" s="235"/>
      <c r="F216" s="235"/>
      <c r="G216" s="235"/>
      <c r="H216" s="235"/>
      <c r="I216" s="235"/>
    </row>
    <row r="217" spans="2:9" ht="25.5" customHeight="1" x14ac:dyDescent="0.25">
      <c r="B217" s="234" t="s">
        <v>12</v>
      </c>
      <c r="C217" s="234"/>
      <c r="D217" s="234"/>
      <c r="E217" s="234"/>
      <c r="F217" s="234"/>
      <c r="G217" s="234"/>
      <c r="H217" s="234"/>
      <c r="I217" s="234"/>
    </row>
    <row r="218" spans="2:9" ht="12" customHeight="1" x14ac:dyDescent="0.25">
      <c r="B218" s="233">
        <f>'1 - Planilha Orçamentária'!B320:C320</f>
        <v>0</v>
      </c>
      <c r="C218" s="233"/>
      <c r="D218" s="21"/>
      <c r="E218" s="22"/>
      <c r="F218" s="22"/>
      <c r="G218" s="22"/>
      <c r="H218" s="22"/>
      <c r="I218" s="22"/>
    </row>
  </sheetData>
  <sheetProtection password="842A" sheet="1" objects="1" scenarios="1" selectLockedCells="1"/>
  <dataConsolidate/>
  <mergeCells count="22">
    <mergeCell ref="B212:G212"/>
    <mergeCell ref="B211:G211"/>
    <mergeCell ref="I211:I213"/>
    <mergeCell ref="B218:C218"/>
    <mergeCell ref="B217:I217"/>
    <mergeCell ref="B213:G213"/>
    <mergeCell ref="B215:E215"/>
    <mergeCell ref="B214:C214"/>
    <mergeCell ref="B216:I216"/>
    <mergeCell ref="F215:I215"/>
    <mergeCell ref="E214:I214"/>
    <mergeCell ref="B9:I9"/>
    <mergeCell ref="E4:I4"/>
    <mergeCell ref="E5:I5"/>
    <mergeCell ref="B4:C4"/>
    <mergeCell ref="B5:C5"/>
    <mergeCell ref="B7:G7"/>
    <mergeCell ref="J1:J4"/>
    <mergeCell ref="B6:C6"/>
    <mergeCell ref="E6:I6"/>
    <mergeCell ref="B2:I3"/>
    <mergeCell ref="B8:G8"/>
  </mergeCells>
  <dataValidations count="3">
    <dataValidation type="list" allowBlank="1" showInputMessage="1" showErrorMessage="1" sqref="E11:E210">
      <formula1>"unidade, cento, milheiro, serviço, cachê, diária, semana, mês, minuto, hora, período, kilograma, grama, metro, m2, m3, litro, filme, folha, instalação, obra, parte, polo, título"</formula1>
    </dataValidation>
    <dataValidation type="list" allowBlank="1" showInputMessage="1" showErrorMessage="1" sqref="I8">
      <formula1>"LIC,FAC,Termo de Fomento/Termo de Colaboração,Termo de Compromisso Cultural,Lei Rouanet,Recursos Próprios,Outros recursos (especificar fonte),Bilheteria,Outras receitas geradas pelo projeto"</formula1>
    </dataValidation>
    <dataValidation type="list" allowBlank="1" showInputMessage="1" showErrorMessage="1" sqref="I11:I210">
      <formula1>"FAC,Termo de Fomento/Termo de Colaboração,Termo de Compromisso Cultural,Lei Rouanet,Recursos Próprios,Outros recursos (especificar fonte),Bilheteria,Outras receitas geradas pelo projeto"</formula1>
    </dataValidation>
  </dataValidations>
  <pageMargins left="0.23622047244094488" right="0.23622047244094488" top="0.74803149606299213" bottom="0.74803149606299213" header="0.31496062992125984" footer="0.31496062992125984"/>
  <pageSetup paperSize="9" scale="67" fitToHeight="0" orientation="landscape" r:id="rId1"/>
  <headerFooter>
    <oddFooter>&amp;R&amp;F - &amp;A -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1 - Planilha Orçamentária</vt:lpstr>
      <vt:lpstr>2 - Planilha Global</vt:lpstr>
      <vt:lpstr>'1 - Planilha Orçamentária'!Area_de_impressao</vt:lpstr>
      <vt:lpstr>'2 - Planilha Global'!Area_de_impressao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Lemos Moulin</dc:creator>
  <cp:lastModifiedBy>Mariana Resende da Silva Pereira</cp:lastModifiedBy>
  <cp:lastPrinted>2020-03-26T18:27:08Z</cp:lastPrinted>
  <dcterms:created xsi:type="dcterms:W3CDTF">2015-05-19T14:56:27Z</dcterms:created>
  <dcterms:modified xsi:type="dcterms:W3CDTF">2021-03-10T13:32:18Z</dcterms:modified>
</cp:coreProperties>
</file>